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Levels" state="visible" r:id="rId5"/>
    <sheet sheetId="3" name="Grid" state="visible" r:id="rId6"/>
    <sheet sheetId="4" name="Entities" state="visible" r:id="rId7"/>
    <sheet sheetId="5" name="Assessment" state="visible" r:id="rId8"/>
    <sheet sheetId="6" name="Heatmap" state="visible" r:id="rId9"/>
    <sheet sheetId="7" name="Trend" state="visible" r:id="rId10"/>
    <sheet sheetId="8" name="Actions" state="visible" r:id="rId11"/>
  </sheets>
  <definedNames>
    <definedName name="_xlnm.Print_Titles" localSheetId="1">'Levels'!$5:$5</definedName>
    <definedName name="_xlnm.Print_Titles" localSheetId="2">'Grid'!$5:$5</definedName>
    <definedName name="_xlnm.Print_Titles" localSheetId="3">'Entities'!$5:$5</definedName>
    <definedName name="_xlnm.Print_Titles" localSheetId="4">'Assessment'!$5:$5</definedName>
    <definedName name="_xlnm.Print_Titles" localSheetId="5">'Heatmap'!$5:$5</definedName>
    <definedName name="_xlnm.Print_Titles" localSheetId="6">'Trend'!$5:$5</definedName>
    <definedName name="_xlnm.Print_Titles" localSheetId="7">'Actions'!$5:$5</definedName>
  </definedNames>
  <calcPr calcId="171027" fullCalcOnLoad="1"/>
</workbook>
</file>

<file path=xl/sharedStrings.xml><?xml version="1.0" encoding="utf-8"?>
<sst xmlns="http://schemas.openxmlformats.org/spreadsheetml/2006/main" count="3649" uniqueCount="254">
  <si>
    <t>Business continuity maturity grid — ResiPlan</t>
  </si>
  <si>
    <t>Five maturity levels in ten business continuity domains aligned with ISO 22301:2019 clauses 4 to 10, with entity assessment, group heatmap, trend and actions</t>
  </si>
  <si>
    <t>ResiPlan template, updated on 4 November 2026. This is ResiPlan's own grid, aligned with the clauses of ISO 22301:2019: ISO 22301 sets requirements and does not define maturity levels, so this is not an official ISO maturity model and not a certification test. Example entities, countries, weights, scores and dates are fictitious.</t>
  </si>
  <si>
    <t>ResiPlan template · updated on 4 November 2026 · online version: https://www.resiplan.eu/en/blog/business-continuity-maturity-model</t>
  </si>
  <si>
    <t>Purpose</t>
  </si>
  <si>
    <t>Score business continuity maturity on five levels across ten domains mapped to ISO 22301:2019 clauses, and track it across business units with a heatmap. A level counts only when its evidence exists.</t>
  </si>
  <si>
    <t>Not an ISO model</t>
  </si>
  <si>
    <t>ISO 22301 sets requirements; it does not define maturity levels. This grid is ResiPlan's, aligned with the clauses of ISO 22301:2019. It is not an official ISO maturity model and not a certification test. To check conformity clause by clause rather than maturity, use the ISO 22301 checklist and gap analysis: https://www.resiplan.eu/en/iso-22301-checklist</t>
  </si>
  <si>
    <t>How to use it in 5 steps</t>
  </si>
  <si>
    <t>1. Entities: list each entity with its criticality weight from the group BIA (1 low, 2 medium, 3 critical), its assessor, its group reviewer and the shared services it relies on.</t>
  </si>
  <si>
    <t/>
  </si>
  <si>
    <t>2. Assessment: for each entity and domain, read the criteria in the Grid sheet and answer Y for each level, from level 2 upwards, whose criterion is met and whose evidence can be shown; note the evidence and its date, and set a target level. The level reached and the gap are computed.</t>
  </si>
  <si>
    <t>3. Calibration: the group reviewer samples two or three domains per entity and corrects scores that lack evidence. Evidence dates older than 12 months turn orange.</t>
  </si>
  <si>
    <t>4. Heatmap: read the group weighted average next to the group minimum; red flags (critical entity at level 1 in BIA, plans, exercises or crisis communication) come first, whatever the average.</t>
  </si>
  <si>
    <t>5. Trend and Actions: keep the previous campaign's levels in the Trend sheet, then turn the weakest domains and the red flags into actions with an owner and a due date.</t>
  </si>
  <si>
    <t>How to score</t>
  </si>
  <si>
    <t>• Score each domain from 1 to 5. Level 1 is the starting point; a higher level counts when its criterion is met and the evidence can be shown, and every level below it must be met too.</t>
  </si>
  <si>
    <t>• No evidence, no level. Records such as tests, reviews and audits should be less than 12 months old.</t>
  </si>
  <si>
    <t>• Whole numbers only: a domain "between 2 and 3" scores 2.</t>
  </si>
  <si>
    <t>• The entity score is the average of the ten domains, always shown with the lowest domain.</t>
  </si>
  <si>
    <t>• Set a target level per domain (see the FAQ); the gap between target and score drives the action plan.</t>
  </si>
  <si>
    <t>• Regulated entities can add criteria to the relevant cells, for example DORA Article 5(2)(e) (the management body approves and periodically reviews the ICT business continuity policy) in domain 1, DORA Article 11(6) (yearly tests) in domain 7, and NIS2 Article 21(2)(c) (business continuity and crisis management) across domains 5 to 8.</t>
  </si>
  <si>
    <t>Tracking maturity across business units</t>
  </si>
  <si>
    <t>1. One grid, one period. All units use the same version of the grid and assess in the same quarter.</t>
  </si>
  <si>
    <t>2. Self-assessment, then calibration. Each unit scores itself with evidence; a group reviewer samples two or three domains per unit each year and corrects scores that lack evidence.</t>
  </si>
  <si>
    <t>3. Weight by criticality. Give each unit a weight from the group BIA (1 low, 2 medium, 3 critical), not by headcount alone.</t>
  </si>
  <si>
    <t>4. Show the average and the minimum side by side. A weighted average hides weak units; the minimum shows them.</t>
  </si>
  <si>
    <t>5. Red flags override averages. A critical unit at level 1 in BIA, plans, exercises or crisis communication is escalated whatever the group average.</t>
  </si>
  <si>
    <t>6. Assess shared services once. Group IT, shared providers and head-office functions are scored once; a unit cannot score higher on a domain than the shared service it fully relies on for it.</t>
  </si>
  <si>
    <t>7. Track the trend. Keep the previous score and the change for each cell; set targets by criticality (for example 3 to 4 for critical units, 2 to 3 for the others).</t>
  </si>
  <si>
    <t>Sheets</t>
  </si>
  <si>
    <t>Levels: The five maturity levels, and the ten domains with their ISO 22301:2019 clauses</t>
  </si>
  <si>
    <t>Grid: The 50 cells: observable criterion and typical evidence per domain and level (reference sheet, protected without a password)</t>
  </si>
  <si>
    <t>Entities: Entities, criticality weights, assessors, shared services</t>
  </si>
  <si>
    <t>Assessment: One row per entity and domain: levels met, evidence, level reached, target, gap</t>
  </si>
  <si>
    <t>Heatmap: Level per entity and domain, average, lowest domain, red flags, group weighted average and minimum</t>
  </si>
  <si>
    <t>Trend: Previous and current campaign, change per cell</t>
  </si>
  <si>
    <t>Actions: Actions drawn from the heatmap, with owner, due date and status</t>
  </si>
  <si>
    <t>Version</t>
  </si>
  <si>
    <t>4 November 2026</t>
  </si>
  <si>
    <t>Online version</t>
  </si>
  <si>
    <t>https://www.resiplan.eu/en/blog/business-continuity-maturity-model</t>
  </si>
  <si>
    <t>Business continuity maturity grid — Levels — ResiPlan</t>
  </si>
  <si>
    <t>Five levels, each described by what you can observe. Level 1 is the starting point; a higher level counts when its criterion is met and its evidence can be shown, and every level below it must be met too.</t>
  </si>
  <si>
    <t>Level</t>
  </si>
  <si>
    <t>Name</t>
  </si>
  <si>
    <t>What you can observe</t>
  </si>
  <si>
    <t>Initial</t>
  </si>
  <si>
    <t>Continuity depends on a few people and on improvisation. Little is written, nothing is approved, results vary from one event to the next.</t>
  </si>
  <si>
    <t>Managed (repeatable)</t>
  </si>
  <si>
    <t>Basic practices exist and are repeated for the main sites or activities, with a named owner. Methods differ between teams or entities.</t>
  </si>
  <si>
    <t>Defined</t>
  </si>
  <si>
    <t>One approved method applies across the whole scope. Documents are controlled and reviewed at planned intervals. Results are comparable between entities.</t>
  </si>
  <si>
    <t>Measured</t>
  </si>
  <si>
    <t>Performance is measured against targets (recovery times achieved, exercise results, action closure). Management decides on data.</t>
  </si>
  <si>
    <t>Optimised</t>
  </si>
  <si>
    <t>Lessons from incidents, exercises and peers drive continual improvement. Continuity is built into projects, purchasing and investment decisions.</t>
  </si>
  <si>
    <t>The ten domains</t>
  </si>
  <si>
    <t>Domain #</t>
  </si>
  <si>
    <t>Domain</t>
  </si>
  <si>
    <t>ISO 22301:2019 clauses</t>
  </si>
  <si>
    <t>Heatmap label</t>
  </si>
  <si>
    <t>Governance and policy</t>
  </si>
  <si>
    <t>5.1 to 5.3, 6.2, 7.1</t>
  </si>
  <si>
    <t>Gov.</t>
  </si>
  <si>
    <t>Context and scope</t>
  </si>
  <si>
    <t>4.1 to 4.4</t>
  </si>
  <si>
    <t>Context</t>
  </si>
  <si>
    <t>Business impact analysis</t>
  </si>
  <si>
    <t>8.2.2</t>
  </si>
  <si>
    <t>BIA</t>
  </si>
  <si>
    <t>Risk assessment</t>
  </si>
  <si>
    <t>8.2.3</t>
  </si>
  <si>
    <t>Risk</t>
  </si>
  <si>
    <t>Strategies and solutions</t>
  </si>
  <si>
    <t>8.3</t>
  </si>
  <si>
    <t>Strat.</t>
  </si>
  <si>
    <t>Plans and procedures</t>
  </si>
  <si>
    <t>8.4.1, 8.4.2, 8.4.4, 8.4.5</t>
  </si>
  <si>
    <t>Plans</t>
  </si>
  <si>
    <t>Exercises and tests</t>
  </si>
  <si>
    <t>8.5, 8.6, 7.2, 7.3</t>
  </si>
  <si>
    <t>Exerc.</t>
  </si>
  <si>
    <t>Crisis communication</t>
  </si>
  <si>
    <t>8.4.3, 7.4</t>
  </si>
  <si>
    <t>Comm.</t>
  </si>
  <si>
    <t>Supplier continuity</t>
  </si>
  <si>
    <t>8.1, 8.2.2, 8.3.4, 8.6</t>
  </si>
  <si>
    <t>Suppl.</t>
  </si>
  <si>
    <t>Performance evaluation and improvement</t>
  </si>
  <si>
    <t>9.1 to 9.3, 10.1, 10.2</t>
  </si>
  <si>
    <t>Perf.</t>
  </si>
  <si>
    <t>Business continuity maturity grid — Grid — ResiPlan</t>
  </si>
  <si>
    <t>Reference grid, same text as the online page: one observable criterion and its typical evidence per domain and level. The sheet is protected without a password; unprotect it to add criteria, for example DORA or NIS2 requirements.</t>
  </si>
  <si>
    <t>Observable criterion</t>
  </si>
  <si>
    <t>Typical evidence</t>
  </si>
  <si>
    <t>No approved policy; continuity is left to IT or to one volunteer</t>
  </si>
  <si>
    <t>None, or an unapproved draft</t>
  </si>
  <si>
    <t>Policy written and signed by a manager; part-time owner named</t>
  </si>
  <si>
    <t>Signed policy, appointment email</t>
  </si>
  <si>
    <t>Policy approved by top management and communicated; roles, deputies, budget and measurable objectives set</t>
  </si>
  <si>
    <t>Board or executive minutes, RACI, objectives, budget line</t>
  </si>
  <si>
    <t>Objectives tracked with indicators reported to top management at least yearly; resources adjusted on results</t>
  </si>
  <si>
    <t>Management review minutes, indicator dashboard</t>
  </si>
  <si>
    <t>Continuity built into decisions on projects, acquisitions and new suppliers; policy revised from lessons learned</t>
  </si>
  <si>
    <t>Project gate checklist, policy revision log</t>
  </si>
  <si>
    <t>Scope implicit; legal and contractual continuity obligations unknown</t>
  </si>
  <si>
    <t>None</t>
  </si>
  <si>
    <t>Scope written for the main site or activities; key customer requirements listed</t>
  </si>
  <si>
    <t>Scope note, list of customer requirements</t>
  </si>
  <si>
    <t>Documented scope with justified exclusions; register of interested parties and of legal, regulatory and contractual requirements; decision recorded on whether climate change is a relevant issue (Amendment 1:2024)</t>
  </si>
  <si>
    <t>Scope statement, requirements register</t>
  </si>
  <si>
    <t>Register reviewed at planned intervals and after each change; scope changes traced</t>
  </si>
  <si>
    <t>Review dates, change log</t>
  </si>
  <si>
    <t>New regulations, sites and acquisitions are reflected in scope and obligations before they apply</t>
  </si>
  <si>
    <t>Regulatory watch notes, scope updated before go-live</t>
  </si>
  <si>
    <t>No BIA; recovery priorities assumed by IT</t>
  </si>
  <si>
    <t>BIA done for some activities through interviews; recovery times set without business sign-off</t>
  </si>
  <si>
    <t>Departmental spreadsheets</t>
  </si>
  <si>
    <t>Common method and impact scale; prioritised activities with MTPD, RTO, RPO, minimum service level and dependencies (people, ICT, sites, suppliers), approved by business owners</t>
  </si>
  <si>
    <t>Signed-off BIA records, dependency map</t>
  </si>
  <si>
    <t>BIA reviewed yearly and after change; RTO and RPO compared with recovery times achieved in tests; gaps tracked</t>
  </si>
  <si>
    <t>Gap report "required vs tested"</t>
  </si>
  <si>
    <t>BIA linked to plans, suppliers and assets and kept current; impact figures used in investment cases</t>
  </si>
  <si>
    <t>Linked records, investment files</t>
  </si>
  <si>
    <t>Disruption risks discussed only after incidents</t>
  </si>
  <si>
    <t>List of main threats (fire, IT outage, cyber-attack, key supplier) without consistent scoring</t>
  </si>
  <si>
    <t>Threat list</t>
  </si>
  <si>
    <t>Documented method; risks of disruption to prioritised activities and their resources assessed; treatment decided and owned</t>
  </si>
  <si>
    <t>Risk register with owners and treatment decisions</t>
  </si>
  <si>
    <t>Risk indicators monitored; treatment effectiveness checked; register updated after incidents and exercises</t>
  </si>
  <si>
    <t>Indicator reports, register history</t>
  </si>
  <si>
    <t>Severe but plausible scenarios and concentration risks (shared suppliers, regions) analysed, linked to enterprise risk management</t>
  </si>
  <si>
    <t>Scenario library, link to the enterprise risk register</t>
  </si>
  <si>
    <t>Workarounds improvised on the day; no alternate resources</t>
  </si>
  <si>
    <t>Some solutions exist (backups, spare laptops, second site) but are not linked to the BIA</t>
  </si>
  <si>
    <t>Asset lists, backup reports</t>
  </si>
  <si>
    <t>Strategies chosen from BIA and risk results for each prioritised activity; resource needs documented (people, data, premises, equipment, ICT, logistics, finance, partners and suppliers); solutions in place</t>
  </si>
  <si>
    <t>Options analysis, contracts, recovery documentation</t>
  </si>
  <si>
    <t>Solutions tested against RTO and RPO; cost and benefit reviewed</t>
  </si>
  <si>
    <t>Test results showing achieved recovery times</t>
  </si>
  <si>
    <t>Solutions shared across entities where it makes sense, automated where possible, resilience required in new designs</t>
  </si>
  <si>
    <t>Architecture standards, design reviews</t>
  </si>
  <si>
    <t>No plan, or a generic document nobody has read</t>
  </si>
  <si>
    <t>Plans exist for IT recovery or one site; contact lists partly out of date</t>
  </si>
  <si>
    <t>Plan files, contact list</t>
  </si>
  <si>
    <t>Response structure with activation criteria, crisis team and deputies; plans per prioritised activity with actions, resources and information flows; recovery and return-to-normal steps; controlled versions available offline</t>
  </si>
  <si>
    <t>Plan set, version history, offline copies</t>
  </si>
  <si>
    <t>Plans updated within a set time after each exercise or incident; contacts checked at a set frequency</t>
  </si>
  <si>
    <t>Update log, contact check records</t>
  </si>
  <si>
    <t>Modular plans and reflex cards that work for any scenario, reachable on mobile; peer reviews</t>
  </si>
  <si>
    <t>Reflex cards, peer review notes</t>
  </si>
  <si>
    <t>No exercise, or fire drills only</t>
  </si>
  <si>
    <t>Occasional exercise (call tree, one tabletop) without report or follow-up</t>
  </si>
  <si>
    <t>Invitation, attendance list</t>
  </si>
  <si>
    <t>Multi-year exercise programme covering all plans and the crisis team, realistic scenarios, a report and actions after each exercise; plan owners trained</t>
  </si>
  <si>
    <t>Programme, exercise reports, training records</t>
  </si>
  <si>
    <t>Exercise objectives measured (time to convene, recovery time achieved); action closure tracked; harder formats over time (functional, failover, with suppliers)</t>
  </si>
  <si>
    <t>Observation grids, metrics, action tracker</t>
  </si>
  <si>
    <t>Unannounced and joint exercises with key suppliers or authorities; lessons shared across entities; scenarios drawn from threat intelligence</t>
  </si>
  <si>
    <t>Joint exercise reports</t>
  </si>
  <si>
    <t>Whoever answers the phone speaks; no templates</t>
  </si>
  <si>
    <t>Spokesperson named; a few templates; list of key stakeholders</t>
  </si>
  <si>
    <t>Template folder, stakeholder list</t>
  </si>
  <si>
    <t>Warning and communication procedures for staff, customers, suppliers, authorities and media; approval workflow; pre-approved holding statements; record of messages; fallback channels</t>
  </si>
  <si>
    <t>Communication plan, templates, message log</t>
  </si>
  <si>
    <t>Communication tested in exercises with measured delays (first staff message, first holding statement); regulatory notification deadlines rehearsed</t>
  </si>
  <si>
    <t>Exercise metrics, notification drill records</t>
  </si>
  <si>
    <t>Spokespeople trained for media; templates in every working language; social media monitored; group and entity messages coordinated</t>
  </si>
  <si>
    <t>Training records, monitoring set-up</t>
  </si>
  <si>
    <t>Critical suppliers not identified</t>
  </si>
  <si>
    <t>List of key suppliers known to purchasing; contracts reviewed case by case</t>
  </si>
  <si>
    <t>Supplier list</t>
  </si>
  <si>
    <t>Critical suppliers identified from the BIA; continuity terms in contracts (recovery times, incident notification, exit); suppliers' continuity capabilities evaluated; alternatives for single points of failure</t>
  </si>
  <si>
    <t>Critical supplier register, contract clauses, questionnaires</t>
  </si>
  <si>
    <t>Supplier performance and test results monitored; concentration on one supplier measured; key suppliers take part in exercises</t>
  </si>
  <si>
    <t>Supplier review reports, joint test results</t>
  </si>
  <si>
    <t>Joint continuity planning with strategic suppliers; dual sourcing and exit plans tested</t>
  </si>
  <si>
    <t>Tested exit plan</t>
  </si>
  <si>
    <t>Nothing measured; problems fixed when they come back</t>
  </si>
  <si>
    <t>Some reviews after incidents; actions tracked in emails</t>
  </si>
  <si>
    <t>Emails, meeting notes</t>
  </si>
  <si>
    <t>Indicators defined; internal audit programme; management review at planned intervals; nonconformities handled with corrective actions</t>
  </si>
  <si>
    <t>Audit reports, review minutes, action register</t>
  </si>
  <si>
    <t>Trends analysed; effectiveness of corrective actions verified; maturity re-assessed every year</t>
  </si>
  <si>
    <t>Trend reports, verification records</t>
  </si>
  <si>
    <t>Near misses, benchmarks and external reviews feed improvement; resilience reported to the board alongside financial indicators</t>
  </si>
  <si>
    <t>Board reporting pack</t>
  </si>
  <si>
    <t>Business continuity maturity grid — Entities — ResiPlan</t>
  </si>
  <si>
    <t>One row per entity. Criticality weight from the group BIA: 1 low, 2 medium, 3 critical. Shared services (group IT, shared providers, head-office functions) are assessed once: an entity cannot score higher on a domain than the shared service it fully relies on for it.</t>
  </si>
  <si>
    <t>Entity</t>
  </si>
  <si>
    <t>Country</t>
  </si>
  <si>
    <t>Criticality weight</t>
  </si>
  <si>
    <t>Assessor</t>
  </si>
  <si>
    <t>Assessment date</t>
  </si>
  <si>
    <t>Group reviewer</t>
  </si>
  <si>
    <t>Shared services relied on</t>
  </si>
  <si>
    <t>Head office</t>
  </si>
  <si>
    <t>Belgium</t>
  </si>
  <si>
    <t>Group business continuity manager</t>
  </si>
  <si>
    <t>Group internal audit</t>
  </si>
  <si>
    <t>Group IT; ERP provider</t>
  </si>
  <si>
    <t>Plant, Belgium</t>
  </si>
  <si>
    <t>Plant manager</t>
  </si>
  <si>
    <t>Distribution, Spain</t>
  </si>
  <si>
    <t>Spain</t>
  </si>
  <si>
    <t>Logistics manager</t>
  </si>
  <si>
    <t>Group IT; group purchasing</t>
  </si>
  <si>
    <t>Services subsidiary</t>
  </si>
  <si>
    <t>Subsidiary director</t>
  </si>
  <si>
    <t>Group IT; head-office HR and finance</t>
  </si>
  <si>
    <t>Business continuity maturity grid — Assessment — ResiPlan</t>
  </si>
  <si>
    <t>One row per entity and domain. Answer Y only when the level's criterion is met and its evidence can be shown; evidence should be less than 12 months old (older dates turn orange). Level reached = 1 + the consecutive Y from level 2. Gap = target − level reached.</t>
  </si>
  <si>
    <t>Level 2 met (Y/N)</t>
  </si>
  <si>
    <t>Level 3 met (Y/N)</t>
  </si>
  <si>
    <t>Level 4 met (Y/N)</t>
  </si>
  <si>
    <t>Level 5 met (Y/N)</t>
  </si>
  <si>
    <t>Evidence reference</t>
  </si>
  <si>
    <t>Evidence date</t>
  </si>
  <si>
    <t>Level reached</t>
  </si>
  <si>
    <t>Target</t>
  </si>
  <si>
    <t>Gap</t>
  </si>
  <si>
    <t>Comment</t>
  </si>
  <si>
    <t>Y</t>
  </si>
  <si>
    <t>N</t>
  </si>
  <si>
    <t>Red flag: critical entity at level 1</t>
  </si>
  <si>
    <t>Business continuity maturity grid — Heatmap — ResiPlan</t>
  </si>
  <si>
    <t>Levels pulled from the Assessment sheet. Levels: 1 to 2 red, 3 orange, 4 to 5 green. Averages: below 2.5 red, 2.5 to 3.4 orange, 3.5 and above green. Red flag: weight 3 and level 1 in BIA, plans, exercises or crisis communication.</t>
  </si>
  <si>
    <t>Weight</t>
  </si>
  <si>
    <t>Average</t>
  </si>
  <si>
    <t>Lowest domain</t>
  </si>
  <si>
    <t>Red flag</t>
  </si>
  <si>
    <t>Group, weighted average</t>
  </si>
  <si>
    <t>Group, minimum</t>
  </si>
  <si>
    <t>Entities with a red flag</t>
  </si>
  <si>
    <t>Domain labels</t>
  </si>
  <si>
    <t>Gov. = 1. Governance and policy · Context = 2. Context and scope · BIA = 3. Business impact analysis · Risk = 4. Risk assessment · Strat. = 5. Strategies and solutions · Plans = 6. Plans and procedures · Exerc. = 7. Exercises and tests · Comm. = 8. Crisis communication · Suppl. = 9. Supplier continuity · Perf. = 10. Performance evaluation and improvement</t>
  </si>
  <si>
    <t>Business continuity maturity grid — Trend — ResiPlan</t>
  </si>
  <si>
    <t>Keep the previous campaign's level for each cell; the current level comes from the Assessment sheet. Change = current − previous (▲ up, ▼ down). Previous values in the example rows are fictitious.</t>
  </si>
  <si>
    <t>Previous campaign</t>
  </si>
  <si>
    <t>Current campaign</t>
  </si>
  <si>
    <t>Change</t>
  </si>
  <si>
    <t>Business continuity maturity grid — Actions — ResiPlan</t>
  </si>
  <si>
    <t>Turn the weakest domains and the red flags into actions. The example rows follow the reading of the illustrative heatmap: supplier continuity is the weakest domain for the group (1.7), and the Belgian plant, a critical entity, sits at level 1 in crisis communication.</t>
  </si>
  <si>
    <t>Current level</t>
  </si>
  <si>
    <t>Action</t>
  </si>
  <si>
    <t>Owner</t>
  </si>
  <si>
    <t>Due date</t>
  </si>
  <si>
    <t>Status</t>
  </si>
  <si>
    <t>Group (all entities)</t>
  </si>
  <si>
    <t>Identify critical suppliers from the BIA; add continuity terms to their contracts (recovery times, incident notification, exit); evaluate their continuity capabilities; find alternatives for single points of failure</t>
  </si>
  <si>
    <t>Group purchasing</t>
  </si>
  <si>
    <t>Open</t>
  </si>
  <si>
    <t>Set warning and communication procedures for staff, customers, suppliers, authorities and media, an approval workflow, pre-approved holding statements and fallback channels; then test them in an exercise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</si>
</sst>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
    <numFmt numFmtId="166" formatCode="&quot;▲ +&quot;0;&quot;▼ -&quot;0;&quot;= 0&quot;"/>
  </numFmts>
  <fonts count="11" x14ac:knownFonts="1">
    <font>
      <color theme="1"/>
      <family val="2"/>
      <scheme val="minor"/>
      <sz val="11"/>
      <name val="Calibri"/>
    </font>
    <font>
      <b/>
      <color rgb="FF16181D"/>
      <sz val="14"/>
    </font>
    <font>
      <color rgb="FF16181D"/>
      <sz val="10"/>
    </font>
    <font>
      <i/>
      <color rgb="FF5B6170"/>
      <sz val="10"/>
    </font>
    <font>
      <color rgb="FF5B6170"/>
      <sz val="10"/>
    </font>
    <font>
      <b/>
      <color rgb="FF16181D"/>
    </font>
    <font>
      <color rgb="FF16181D"/>
    </font>
    <font>
      <i/>
      <color rgb="FF5B6170"/>
    </font>
    <font>
      <b/>
      <color rgb="FFFFFFFF"/>
    </font>
    <font>
      <b/>
    </font>
    <font>
      <b/>
      <color rgb="FF16181D"/>
      <sz val="12"/>
    </font>
  </fonts>
  <fills count="4">
    <fill>
      <patternFill patternType="none"/>
    </fill>
    <fill>
      <patternFill patternType="gray125"/>
    </fill>
    <fill>
      <patternFill patternType="solid">
        <fgColor rgb="FF1F2937"/>
      </patternFill>
    </fill>
    <fill>
      <patternFill patternType="solid">
        <fgColor rgb="FFE5E7EB"/>
      </patternFill>
    </fill>
  </fills>
  <borders count="3">
    <border>
      <left/>
      <right/>
      <top/>
      <bottom/>
      <diagonal/>
    </border>
    <border>
      <left/>
      <right/>
      <top style="thin">
        <color rgb="FF9CA3AF"/>
      </top>
      <bottom/>
      <diagonal/>
    </border>
    <border>
      <left/>
      <right/>
      <top style="thin">
        <color rgb="FF1F2937"/>
      </top>
      <bottom/>
      <diagonal/>
    </border>
  </borders>
  <cellStyleXfs count="1">
    <xf numFmtId="0" fontId="0" fillId="0" borderId="0"/>
  </cellStyleXfs>
  <cellXfs count="32">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0" fillId="0" borderId="0" xfId="0" applyAlignment="1">
      <alignment vertical="top" wrapText="1"/>
    </xf>
    <xf numFmtId="0" fontId="9" fillId="0" borderId="0" xfId="0" applyFont="1" applyAlignment="1">
      <alignment vertical="top" wrapText="1"/>
    </xf>
    <xf numFmtId="0" fontId="10" fillId="0" borderId="0" xfId="0" applyFont="1" applyAlignment="1">
      <alignment vertical="center"/>
    </xf>
    <xf numFmtId="0" fontId="5" fillId="3" borderId="0" xfId="0" applyFont="1" applyFill="1" applyAlignment="1">
      <alignment vertical="center" wrapText="1"/>
    </xf>
    <xf numFmtId="0" fontId="0" fillId="0" borderId="1" xfId="0" applyBorder="1" applyAlignment="1">
      <alignment vertical="top" wrapText="1"/>
    </xf>
    <xf numFmtId="0" fontId="0" fillId="0" borderId="0" xfId="0" applyAlignment="1">
      <alignment horizontal="center" vertical="top"/>
    </xf>
    <xf numFmtId="164" fontId="0" fillId="0" borderId="0" xfId="0" applyNumberFormat="1" applyAlignment="1">
      <alignment vertical="top" wrapText="1"/>
    </xf>
    <xf numFmtId="0" fontId="0" fillId="0" borderId="1" xfId="0" applyBorder="1" applyAlignment="1">
      <alignment horizontal="center" vertical="top"/>
    </xf>
    <xf numFmtId="164" fontId="0" fillId="0" borderId="1" xfId="0" applyNumberFormat="1" applyBorder="1" applyAlignment="1">
      <alignment vertical="top" wrapText="1"/>
    </xf>
    <xf numFmtId="0" fontId="9" fillId="0" borderId="1" xfId="0" applyFont="1" applyBorder="1" applyAlignment="1">
      <alignment horizontal="center" vertical="top"/>
    </xf>
    <xf numFmtId="0" fontId="9" fillId="0" borderId="0" xfId="0" applyFont="1" applyAlignment="1">
      <alignment horizontal="center" vertical="top"/>
    </xf>
    <xf numFmtId="0" fontId="8" fillId="2" borderId="0" xfId="0" applyFont="1" applyFill="1" applyAlignment="1">
      <alignment horizontal="center" vertical="center" wrapText="1"/>
    </xf>
    <xf numFmtId="165" fontId="9" fillId="0" borderId="0" xfId="0" applyNumberFormat="1" applyFont="1" applyAlignment="1">
      <alignment horizontal="center" vertical="top"/>
    </xf>
    <xf numFmtId="0" fontId="0" fillId="0" borderId="0" xfId="0" applyAlignment="1">
      <alignment horizontal="left" vertical="top"/>
    </xf>
    <xf numFmtId="0" fontId="9" fillId="0" borderId="0" xfId="0" applyFont="1"/>
    <xf numFmtId="0" fontId="9" fillId="0" borderId="2" xfId="0" applyFont="1" applyBorder="1"/>
    <xf numFmtId="0" fontId="9" fillId="0" borderId="2" xfId="0" applyFont="1" applyBorder="1" applyAlignment="1">
      <alignment horizontal="center" vertical="top"/>
    </xf>
    <xf numFmtId="165" fontId="9" fillId="0" borderId="2" xfId="0" applyNumberFormat="1" applyFont="1" applyBorder="1" applyAlignment="1">
      <alignment horizontal="center" vertical="top"/>
    </xf>
    <xf numFmtId="0" fontId="9" fillId="0" borderId="2" xfId="0" applyFont="1" applyBorder="1" applyAlignment="1">
      <alignment horizontal="left" vertical="top"/>
    </xf>
    <xf numFmtId="0" fontId="9" fillId="0" borderId="0" xfId="0" applyFont="1" applyAlignment="1">
      <alignment horizontal="left" vertical="top"/>
    </xf>
    <xf numFmtId="0" fontId="9" fillId="0" borderId="0" xfId="0" applyFont="1" applyAlignment="1">
      <alignment horizontal="center"/>
    </xf>
    <xf numFmtId="0" fontId="2" fillId="0" borderId="0" xfId="0" applyFont="1" applyAlignment="1">
      <alignment vertical="top" wrapText="1"/>
    </xf>
    <xf numFmtId="166" fontId="0" fillId="0" borderId="0" xfId="0" applyNumberFormat="1" applyAlignment="1">
      <alignment horizontal="center" vertical="top"/>
    </xf>
  </cellXfs>
  <cellStyles count="1">
    <cellStyle name="Normal" xfId="0" builtinId="0"/>
  </cellStyles>
  <dxfs count="19">
    <dxf>
      <fill>
        <patternFill patternType="solid">
          <bgColor rgb="FFFED7AA"/>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ont>
        <b/>
        <color rgb="FF991B1B"/>
      </font>
      <fill>
        <patternFill patternType="solid">
          <bgColor rgb="FFFECACA"/>
        </patternFill>
      </fill>
    </dxf>
    <dxf>
      <fill>
        <patternFill patternType="solid">
          <bgColor rgb="FFBBF7D0"/>
        </patternFill>
      </fill>
    </dxf>
    <dxf>
      <fill>
        <patternFill patternType="solid">
          <bgColor rgb="FFFECACA"/>
        </patternFill>
      </fill>
    </dxf>
    <dxf>
      <fill>
        <patternFill patternType="solid">
          <bgColor rgb="FFFECACA"/>
        </patternFill>
      </fill>
    </dxf>
    <dxf>
      <fill>
        <patternFill patternType="solid">
          <bgColor rgb="FFDCFCE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0"/>
  <sheetFormatPr defaultRowHeight="15" outlineLevelRow="0" outlineLevelCol="0" x14ac:dyDescent="55"/>
  <cols>
    <col min="1" max="1" width="26" customWidth="1"/>
    <col min="2" max="2" width="100" customWidth="1"/>
  </cols>
  <sheetData>
    <row r="1" ht="24" customHeight="1" spans="1:2" x14ac:dyDescent="0.25">
      <c r="A1" s="1" t="s">
        <v>0</v>
      </c>
      <c r="B1" s="1"/>
    </row>
    <row r="2" ht="28" customHeight="1" spans="1:2" x14ac:dyDescent="0.25">
      <c r="A2" s="2" t="s">
        <v>1</v>
      </c>
      <c r="B2" s="2"/>
    </row>
    <row r="3" ht="42" customHeight="1" spans="1:2" x14ac:dyDescent="0.25">
      <c r="A3" s="3" t="s">
        <v>2</v>
      </c>
      <c r="B3" s="3"/>
    </row>
    <row r="4" ht="28" customHeight="1" spans="1:2" x14ac:dyDescent="0.25">
      <c r="A4" s="4" t="s">
        <v>3</v>
      </c>
      <c r="B4" s="4"/>
    </row>
    <row r="6" ht="45" customHeight="1" spans="1:2" x14ac:dyDescent="0.25">
      <c r="A6" s="5" t="s">
        <v>4</v>
      </c>
      <c r="B6" s="6" t="s">
        <v>5</v>
      </c>
    </row>
    <row r="7" ht="60" customHeight="1" spans="1:2" x14ac:dyDescent="0.25">
      <c r="A7" s="5" t="s">
        <v>6</v>
      </c>
      <c r="B7" s="5" t="s">
        <v>7</v>
      </c>
    </row>
    <row r="9" ht="30" customHeight="1" spans="1:2" x14ac:dyDescent="0.25">
      <c r="A9" s="5" t="s">
        <v>8</v>
      </c>
      <c r="B9" s="6" t="s">
        <v>9</v>
      </c>
    </row>
    <row r="10" ht="45" customHeight="1" spans="1:2" x14ac:dyDescent="0.25">
      <c r="A10" s="5" t="s">
        <v>10</v>
      </c>
      <c r="B10" s="6" t="s">
        <v>11</v>
      </c>
    </row>
    <row r="11" ht="30" customHeight="1" spans="1:2" x14ac:dyDescent="0.25">
      <c r="A11" s="5" t="s">
        <v>10</v>
      </c>
      <c r="B11" s="6" t="s">
        <v>12</v>
      </c>
    </row>
    <row r="12" ht="45" customHeight="1" spans="1:2" x14ac:dyDescent="0.25">
      <c r="A12" s="5" t="s">
        <v>10</v>
      </c>
      <c r="B12" s="6" t="s">
        <v>13</v>
      </c>
    </row>
    <row r="13" ht="30" customHeight="1" spans="1:2" x14ac:dyDescent="0.25">
      <c r="A13" s="5" t="s">
        <v>10</v>
      </c>
      <c r="B13" s="6" t="s">
        <v>14</v>
      </c>
    </row>
    <row r="15" ht="30" customHeight="1" spans="1:2" x14ac:dyDescent="0.25">
      <c r="A15" s="5" t="s">
        <v>15</v>
      </c>
      <c r="B15" s="6" t="s">
        <v>16</v>
      </c>
    </row>
    <row r="16" ht="30" customHeight="1" spans="1:2" x14ac:dyDescent="0.25">
      <c r="A16" s="5" t="s">
        <v>10</v>
      </c>
      <c r="B16" s="6" t="s">
        <v>17</v>
      </c>
    </row>
    <row r="17" ht="16" customHeight="1" spans="1:2" x14ac:dyDescent="0.25">
      <c r="A17" s="5" t="s">
        <v>10</v>
      </c>
      <c r="B17" s="6" t="s">
        <v>18</v>
      </c>
    </row>
    <row r="18" ht="16" customHeight="1" spans="1:2" x14ac:dyDescent="0.25">
      <c r="A18" s="5" t="s">
        <v>10</v>
      </c>
      <c r="B18" s="6" t="s">
        <v>19</v>
      </c>
    </row>
    <row r="19" ht="30" customHeight="1" spans="1:2" x14ac:dyDescent="0.25">
      <c r="A19" s="5" t="s">
        <v>10</v>
      </c>
      <c r="B19" s="6" t="s">
        <v>20</v>
      </c>
    </row>
    <row r="20" ht="60" customHeight="1" spans="1:2" x14ac:dyDescent="0.25">
      <c r="A20" s="5" t="s">
        <v>10</v>
      </c>
      <c r="B20" s="6" t="s">
        <v>21</v>
      </c>
    </row>
    <row r="22" ht="30" customHeight="1" spans="1:2" x14ac:dyDescent="0.25">
      <c r="A22" s="5" t="s">
        <v>22</v>
      </c>
      <c r="B22" s="6" t="s">
        <v>23</v>
      </c>
    </row>
    <row r="23" ht="30" customHeight="1" spans="1:2" x14ac:dyDescent="0.25">
      <c r="A23" s="5" t="s">
        <v>10</v>
      </c>
      <c r="B23" s="6" t="s">
        <v>24</v>
      </c>
    </row>
    <row r="24" ht="30" customHeight="1" spans="1:2" x14ac:dyDescent="0.25">
      <c r="A24" s="5" t="s">
        <v>10</v>
      </c>
      <c r="B24" s="6" t="s">
        <v>25</v>
      </c>
    </row>
    <row r="25" ht="30" customHeight="1" spans="1:2" x14ac:dyDescent="0.25">
      <c r="A25" s="5" t="s">
        <v>10</v>
      </c>
      <c r="B25" s="6" t="s">
        <v>26</v>
      </c>
    </row>
    <row r="26" ht="30" customHeight="1" spans="1:2" x14ac:dyDescent="0.25">
      <c r="A26" s="5" t="s">
        <v>10</v>
      </c>
      <c r="B26" s="6" t="s">
        <v>27</v>
      </c>
    </row>
    <row r="27" ht="45" customHeight="1" spans="1:2" x14ac:dyDescent="0.25">
      <c r="A27" s="5" t="s">
        <v>10</v>
      </c>
      <c r="B27" s="6" t="s">
        <v>28</v>
      </c>
    </row>
    <row r="28" ht="30" customHeight="1" spans="1:2" x14ac:dyDescent="0.25">
      <c r="A28" s="5" t="s">
        <v>10</v>
      </c>
      <c r="B28" s="6" t="s">
        <v>29</v>
      </c>
    </row>
    <row r="30" ht="16" customHeight="1" spans="1:2" x14ac:dyDescent="0.25">
      <c r="A30" s="5" t="s">
        <v>30</v>
      </c>
      <c r="B30" s="6" t="s">
        <v>31</v>
      </c>
    </row>
    <row r="31" ht="30" customHeight="1" spans="1:2" x14ac:dyDescent="0.25">
      <c r="A31" s="5" t="s">
        <v>10</v>
      </c>
      <c r="B31" s="6" t="s">
        <v>32</v>
      </c>
    </row>
    <row r="32" ht="16" customHeight="1" spans="1:2" x14ac:dyDescent="0.25">
      <c r="A32" s="5" t="s">
        <v>10</v>
      </c>
      <c r="B32" s="6" t="s">
        <v>33</v>
      </c>
    </row>
    <row r="33" ht="16" customHeight="1" spans="1:2" x14ac:dyDescent="0.25">
      <c r="A33" s="5" t="s">
        <v>10</v>
      </c>
      <c r="B33" s="6" t="s">
        <v>34</v>
      </c>
    </row>
    <row r="34" ht="30" customHeight="1" spans="1:2" x14ac:dyDescent="0.25">
      <c r="A34" s="5" t="s">
        <v>10</v>
      </c>
      <c r="B34" s="6" t="s">
        <v>35</v>
      </c>
    </row>
    <row r="35" ht="16" customHeight="1" spans="1:2" x14ac:dyDescent="0.25">
      <c r="A35" s="5" t="s">
        <v>10</v>
      </c>
      <c r="B35" s="6" t="s">
        <v>36</v>
      </c>
    </row>
    <row r="36" ht="16" customHeight="1" spans="1:2" x14ac:dyDescent="0.25">
      <c r="A36" s="5" t="s">
        <v>10</v>
      </c>
      <c r="B36" s="6" t="s">
        <v>37</v>
      </c>
    </row>
    <row r="38" ht="16" customHeight="1" spans="1:2" x14ac:dyDescent="0.25">
      <c r="A38" s="5" t="s">
        <v>38</v>
      </c>
      <c r="B38" s="6" t="s">
        <v>39</v>
      </c>
    </row>
    <row r="39" ht="16" customHeight="1" spans="1:2" x14ac:dyDescent="0.25">
      <c r="A39" s="5" t="s">
        <v>40</v>
      </c>
      <c r="B39" s="6" t="s">
        <v>41</v>
      </c>
    </row>
    <row r="40" ht="60" customHeight="1" spans="1:2" x14ac:dyDescent="0.25">
      <c r="A40" s="5" t="s">
        <v>10</v>
      </c>
      <c r="B40" s="7" t="s">
        <v>2</v>
      </c>
    </row>
  </sheetData>
  <mergeCells count="4">
    <mergeCell ref="A1:B1"/>
    <mergeCell ref="A2:B2"/>
    <mergeCell ref="A3:B3"/>
    <mergeCell ref="A4:B4"/>
  </mergeCell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44" customWidth="1"/>
    <col min="3" max="3" width="96" customWidth="1"/>
    <col min="4" max="4" width="18" customWidth="1"/>
  </cols>
  <sheetData>
    <row r="1" ht="24" customHeight="1" spans="1:4" x14ac:dyDescent="0.25">
      <c r="A1" s="1" t="s">
        <v>42</v>
      </c>
      <c r="B1" s="1"/>
      <c r="C1" s="1"/>
      <c r="D1" s="1"/>
    </row>
    <row r="2" ht="28" customHeight="1" spans="1:4" x14ac:dyDescent="0.25">
      <c r="A2" s="2" t="s">
        <v>43</v>
      </c>
      <c r="B2" s="2"/>
      <c r="C2" s="2"/>
      <c r="D2" s="2"/>
    </row>
    <row r="3" ht="42" customHeight="1" spans="1:4" x14ac:dyDescent="0.25">
      <c r="A3" s="3" t="s">
        <v>2</v>
      </c>
      <c r="B3" s="3"/>
      <c r="C3" s="3"/>
      <c r="D3" s="3"/>
    </row>
    <row r="4" ht="18" customHeight="1" spans="1:4" x14ac:dyDescent="0.25">
      <c r="A4" s="4" t="s">
        <v>3</v>
      </c>
      <c r="B4" s="4"/>
      <c r="C4" s="4"/>
      <c r="D4" s="4"/>
    </row>
    <row r="5" ht="30" customHeight="1" spans="1:3" x14ac:dyDescent="0.25">
      <c r="A5" s="8" t="s">
        <v>44</v>
      </c>
      <c r="B5" s="8" t="s">
        <v>45</v>
      </c>
      <c r="C5" s="8" t="s">
        <v>46</v>
      </c>
    </row>
    <row r="6" ht="32" customHeight="1" spans="1:3" s="9" customFormat="1" x14ac:dyDescent="0.25">
      <c r="A6" s="9">
        <v>1</v>
      </c>
      <c r="B6" s="10" t="s">
        <v>47</v>
      </c>
      <c r="C6" s="9" t="s">
        <v>48</v>
      </c>
    </row>
    <row r="7" ht="32" customHeight="1" spans="1:3" s="9" customFormat="1" x14ac:dyDescent="0.25">
      <c r="A7" s="9">
        <v>2</v>
      </c>
      <c r="B7" s="10" t="s">
        <v>49</v>
      </c>
      <c r="C7" s="9" t="s">
        <v>50</v>
      </c>
    </row>
    <row r="8" ht="32" customHeight="1" spans="1:3" s="9" customFormat="1" x14ac:dyDescent="0.25">
      <c r="A8" s="9">
        <v>3</v>
      </c>
      <c r="B8" s="10" t="s">
        <v>51</v>
      </c>
      <c r="C8" s="9" t="s">
        <v>52</v>
      </c>
    </row>
    <row r="9" ht="32" customHeight="1" spans="1:3" s="9" customFormat="1" x14ac:dyDescent="0.25">
      <c r="A9" s="9">
        <v>4</v>
      </c>
      <c r="B9" s="10" t="s">
        <v>53</v>
      </c>
      <c r="C9" s="9" t="s">
        <v>54</v>
      </c>
    </row>
    <row r="10" ht="32" customHeight="1" spans="1:3" s="9" customFormat="1" x14ac:dyDescent="0.25">
      <c r="A10" s="9">
        <v>5</v>
      </c>
      <c r="B10" s="10" t="s">
        <v>55</v>
      </c>
      <c r="C10" s="9" t="s">
        <v>56</v>
      </c>
    </row>
    <row r="12" ht="20" customHeight="1" spans="1:4" x14ac:dyDescent="0.25">
      <c r="A12" s="11" t="s">
        <v>57</v>
      </c>
      <c r="B12" s="11"/>
      <c r="C12" s="11"/>
      <c r="D12" s="11"/>
    </row>
    <row r="13" spans="1:4" x14ac:dyDescent="0.25">
      <c r="A13" s="12" t="s">
        <v>58</v>
      </c>
      <c r="B13" s="12" t="s">
        <v>59</v>
      </c>
      <c r="C13" s="12" t="s">
        <v>60</v>
      </c>
      <c r="D13" s="12" t="s">
        <v>61</v>
      </c>
    </row>
    <row r="14" spans="1:4" s="9" customFormat="1" x14ac:dyDescent="0.25">
      <c r="A14" s="9">
        <v>1</v>
      </c>
      <c r="B14" s="9" t="s">
        <v>62</v>
      </c>
      <c r="C14" s="9" t="s">
        <v>63</v>
      </c>
      <c r="D14" s="9" t="s">
        <v>64</v>
      </c>
    </row>
    <row r="15" spans="1:4" s="9" customFormat="1" x14ac:dyDescent="0.25">
      <c r="A15" s="9">
        <v>2</v>
      </c>
      <c r="B15" s="9" t="s">
        <v>65</v>
      </c>
      <c r="C15" s="9" t="s">
        <v>66</v>
      </c>
      <c r="D15" s="9" t="s">
        <v>67</v>
      </c>
    </row>
    <row r="16" spans="1:4" s="9" customFormat="1" x14ac:dyDescent="0.25">
      <c r="A16" s="9">
        <v>3</v>
      </c>
      <c r="B16" s="9" t="s">
        <v>68</v>
      </c>
      <c r="C16" s="9" t="s">
        <v>69</v>
      </c>
      <c r="D16" s="9" t="s">
        <v>70</v>
      </c>
    </row>
    <row r="17" spans="1:4" s="9" customFormat="1" x14ac:dyDescent="0.25">
      <c r="A17" s="9">
        <v>4</v>
      </c>
      <c r="B17" s="9" t="s">
        <v>71</v>
      </c>
      <c r="C17" s="9" t="s">
        <v>72</v>
      </c>
      <c r="D17" s="9" t="s">
        <v>73</v>
      </c>
    </row>
    <row r="18" spans="1:4" s="9" customFormat="1" x14ac:dyDescent="0.25">
      <c r="A18" s="9">
        <v>5</v>
      </c>
      <c r="B18" s="9" t="s">
        <v>74</v>
      </c>
      <c r="C18" s="9" t="s">
        <v>75</v>
      </c>
      <c r="D18" s="9" t="s">
        <v>76</v>
      </c>
    </row>
    <row r="19" spans="1:4" s="9" customFormat="1" x14ac:dyDescent="0.25">
      <c r="A19" s="9">
        <v>6</v>
      </c>
      <c r="B19" s="9" t="s">
        <v>77</v>
      </c>
      <c r="C19" s="9" t="s">
        <v>78</v>
      </c>
      <c r="D19" s="9" t="s">
        <v>79</v>
      </c>
    </row>
    <row r="20" spans="1:4" s="9" customFormat="1" x14ac:dyDescent="0.25">
      <c r="A20" s="9">
        <v>7</v>
      </c>
      <c r="B20" s="9" t="s">
        <v>80</v>
      </c>
      <c r="C20" s="9" t="s">
        <v>81</v>
      </c>
      <c r="D20" s="9" t="s">
        <v>82</v>
      </c>
    </row>
    <row r="21" spans="1:4" s="9" customFormat="1" x14ac:dyDescent="0.25">
      <c r="A21" s="9">
        <v>8</v>
      </c>
      <c r="B21" s="9" t="s">
        <v>83</v>
      </c>
      <c r="C21" s="9" t="s">
        <v>84</v>
      </c>
      <c r="D21" s="9" t="s">
        <v>85</v>
      </c>
    </row>
    <row r="22" spans="1:4" s="9" customFormat="1" x14ac:dyDescent="0.25">
      <c r="A22" s="9">
        <v>9</v>
      </c>
      <c r="B22" s="9" t="s">
        <v>86</v>
      </c>
      <c r="C22" s="9" t="s">
        <v>87</v>
      </c>
      <c r="D22" s="9" t="s">
        <v>88</v>
      </c>
    </row>
    <row r="23" spans="1:4" s="9" customFormat="1" x14ac:dyDescent="0.25">
      <c r="A23" s="9">
        <v>10</v>
      </c>
      <c r="B23" s="9" t="s">
        <v>89</v>
      </c>
      <c r="C23" s="9" t="s">
        <v>90</v>
      </c>
      <c r="D23" s="9" t="s">
        <v>91</v>
      </c>
    </row>
  </sheetData>
  <mergeCells count="5">
    <mergeCell ref="A1:D1"/>
    <mergeCell ref="A2:D2"/>
    <mergeCell ref="A3:D3"/>
    <mergeCell ref="A4:D4"/>
    <mergeCell ref="A12:D12"/>
  </mergeCell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workbookViewId="0">
      <pane ySplit="5" topLeftCell="A6" activePane="bottomLeft" state="frozen"/>
      <selection pane="bottomLeft"/>
    </sheetView>
  </sheetViews>
  <sheetFormatPr defaultRowHeight="15" outlineLevelRow="0" outlineLevelCol="0" x14ac:dyDescent="55"/>
  <cols>
    <col min="1" max="1" width="10" customWidth="1"/>
    <col min="2" max="2" width="34" customWidth="1"/>
    <col min="3" max="3" width="24" customWidth="1"/>
    <col min="4" max="4" width="8" customWidth="1"/>
    <col min="5" max="5" width="72" customWidth="1"/>
    <col min="6" max="6" width="46" customWidth="1"/>
  </cols>
  <sheetData>
    <row r="1" ht="24" customHeight="1" spans="1:6" x14ac:dyDescent="0.25">
      <c r="A1" s="1" t="s">
        <v>92</v>
      </c>
      <c r="B1" s="1"/>
      <c r="C1" s="1"/>
      <c r="D1" s="1"/>
      <c r="E1" s="1"/>
      <c r="F1" s="1"/>
    </row>
    <row r="2" ht="28" customHeight="1" spans="1:6" x14ac:dyDescent="0.25">
      <c r="A2" s="2" t="s">
        <v>93</v>
      </c>
      <c r="B2" s="2"/>
      <c r="C2" s="2"/>
      <c r="D2" s="2"/>
      <c r="E2" s="2"/>
      <c r="F2" s="2"/>
    </row>
    <row r="3" ht="28" customHeight="1" spans="1:6" x14ac:dyDescent="0.25">
      <c r="A3" s="3" t="s">
        <v>2</v>
      </c>
      <c r="B3" s="3"/>
      <c r="C3" s="3"/>
      <c r="D3" s="3"/>
      <c r="E3" s="3"/>
      <c r="F3" s="3"/>
    </row>
    <row r="4" ht="18" customHeight="1" spans="1:6" x14ac:dyDescent="0.25">
      <c r="A4" s="4" t="s">
        <v>3</v>
      </c>
      <c r="B4" s="4"/>
      <c r="C4" s="4"/>
      <c r="D4" s="4"/>
      <c r="E4" s="4"/>
      <c r="F4" s="4"/>
    </row>
    <row r="5" ht="30" customHeight="1" spans="1:6" x14ac:dyDescent="0.25">
      <c r="A5" s="8" t="s">
        <v>58</v>
      </c>
      <c r="B5" s="8" t="s">
        <v>59</v>
      </c>
      <c r="C5" s="8" t="s">
        <v>60</v>
      </c>
      <c r="D5" s="8" t="s">
        <v>44</v>
      </c>
      <c r="E5" s="8" t="s">
        <v>94</v>
      </c>
      <c r="F5" s="8" t="s">
        <v>95</v>
      </c>
    </row>
    <row r="6" spans="1:6" s="9" customFormat="1" x14ac:dyDescent="0.25">
      <c r="A6" s="13">
        <v>1</v>
      </c>
      <c r="B6" s="13" t="s">
        <v>62</v>
      </c>
      <c r="C6" s="13" t="s">
        <v>63</v>
      </c>
      <c r="D6" s="13">
        <v>1</v>
      </c>
      <c r="E6" s="13" t="s">
        <v>96</v>
      </c>
      <c r="F6" s="13" t="s">
        <v>97</v>
      </c>
    </row>
    <row r="7" spans="1:6" s="9" customFormat="1" x14ac:dyDescent="0.25">
      <c r="A7" s="9">
        <v>1</v>
      </c>
      <c r="B7" s="9" t="s">
        <v>62</v>
      </c>
      <c r="C7" s="9" t="s">
        <v>63</v>
      </c>
      <c r="D7" s="9">
        <v>2</v>
      </c>
      <c r="E7" s="9" t="s">
        <v>98</v>
      </c>
      <c r="F7" s="9" t="s">
        <v>99</v>
      </c>
    </row>
    <row r="8" spans="1:6" s="9" customFormat="1" x14ac:dyDescent="0.25">
      <c r="A8" s="9">
        <v>1</v>
      </c>
      <c r="B8" s="9" t="s">
        <v>62</v>
      </c>
      <c r="C8" s="9" t="s">
        <v>63</v>
      </c>
      <c r="D8" s="9">
        <v>3</v>
      </c>
      <c r="E8" s="9" t="s">
        <v>100</v>
      </c>
      <c r="F8" s="9" t="s">
        <v>101</v>
      </c>
    </row>
    <row r="9" spans="1:6" s="9" customFormat="1" x14ac:dyDescent="0.25">
      <c r="A9" s="9">
        <v>1</v>
      </c>
      <c r="B9" s="9" t="s">
        <v>62</v>
      </c>
      <c r="C9" s="9" t="s">
        <v>63</v>
      </c>
      <c r="D9" s="9">
        <v>4</v>
      </c>
      <c r="E9" s="9" t="s">
        <v>102</v>
      </c>
      <c r="F9" s="9" t="s">
        <v>103</v>
      </c>
    </row>
    <row r="10" spans="1:6" s="9" customFormat="1" x14ac:dyDescent="0.25">
      <c r="A10" s="9">
        <v>1</v>
      </c>
      <c r="B10" s="9" t="s">
        <v>62</v>
      </c>
      <c r="C10" s="9" t="s">
        <v>63</v>
      </c>
      <c r="D10" s="9">
        <v>5</v>
      </c>
      <c r="E10" s="9" t="s">
        <v>104</v>
      </c>
      <c r="F10" s="9" t="s">
        <v>105</v>
      </c>
    </row>
    <row r="11" spans="1:6" s="9" customFormat="1" x14ac:dyDescent="0.25">
      <c r="A11" s="13">
        <v>2</v>
      </c>
      <c r="B11" s="13" t="s">
        <v>65</v>
      </c>
      <c r="C11" s="13" t="s">
        <v>66</v>
      </c>
      <c r="D11" s="13">
        <v>1</v>
      </c>
      <c r="E11" s="13" t="s">
        <v>106</v>
      </c>
      <c r="F11" s="13" t="s">
        <v>107</v>
      </c>
    </row>
    <row r="12" spans="1:6" s="9" customFormat="1" x14ac:dyDescent="0.25">
      <c r="A12" s="9">
        <v>2</v>
      </c>
      <c r="B12" s="9" t="s">
        <v>65</v>
      </c>
      <c r="C12" s="9" t="s">
        <v>66</v>
      </c>
      <c r="D12" s="9">
        <v>2</v>
      </c>
      <c r="E12" s="9" t="s">
        <v>108</v>
      </c>
      <c r="F12" s="9" t="s">
        <v>109</v>
      </c>
    </row>
    <row r="13" spans="1:6" s="9" customFormat="1" x14ac:dyDescent="0.25">
      <c r="A13" s="9">
        <v>2</v>
      </c>
      <c r="B13" s="9" t="s">
        <v>65</v>
      </c>
      <c r="C13" s="9" t="s">
        <v>66</v>
      </c>
      <c r="D13" s="9">
        <v>3</v>
      </c>
      <c r="E13" s="9" t="s">
        <v>110</v>
      </c>
      <c r="F13" s="9" t="s">
        <v>111</v>
      </c>
    </row>
    <row r="14" spans="1:6" s="9" customFormat="1" x14ac:dyDescent="0.25">
      <c r="A14" s="9">
        <v>2</v>
      </c>
      <c r="B14" s="9" t="s">
        <v>65</v>
      </c>
      <c r="C14" s="9" t="s">
        <v>66</v>
      </c>
      <c r="D14" s="9">
        <v>4</v>
      </c>
      <c r="E14" s="9" t="s">
        <v>112</v>
      </c>
      <c r="F14" s="9" t="s">
        <v>113</v>
      </c>
    </row>
    <row r="15" spans="1:6" s="9" customFormat="1" x14ac:dyDescent="0.25">
      <c r="A15" s="9">
        <v>2</v>
      </c>
      <c r="B15" s="9" t="s">
        <v>65</v>
      </c>
      <c r="C15" s="9" t="s">
        <v>66</v>
      </c>
      <c r="D15" s="9">
        <v>5</v>
      </c>
      <c r="E15" s="9" t="s">
        <v>114</v>
      </c>
      <c r="F15" s="9" t="s">
        <v>115</v>
      </c>
    </row>
    <row r="16" spans="1:6" s="9" customFormat="1" x14ac:dyDescent="0.25">
      <c r="A16" s="13">
        <v>3</v>
      </c>
      <c r="B16" s="13" t="s">
        <v>68</v>
      </c>
      <c r="C16" s="13" t="s">
        <v>69</v>
      </c>
      <c r="D16" s="13">
        <v>1</v>
      </c>
      <c r="E16" s="13" t="s">
        <v>116</v>
      </c>
      <c r="F16" s="13" t="s">
        <v>107</v>
      </c>
    </row>
    <row r="17" spans="1:6" s="9" customFormat="1" x14ac:dyDescent="0.25">
      <c r="A17" s="9">
        <v>3</v>
      </c>
      <c r="B17" s="9" t="s">
        <v>68</v>
      </c>
      <c r="C17" s="9" t="s">
        <v>69</v>
      </c>
      <c r="D17" s="9">
        <v>2</v>
      </c>
      <c r="E17" s="9" t="s">
        <v>117</v>
      </c>
      <c r="F17" s="9" t="s">
        <v>118</v>
      </c>
    </row>
    <row r="18" spans="1:6" s="9" customFormat="1" x14ac:dyDescent="0.25">
      <c r="A18" s="9">
        <v>3</v>
      </c>
      <c r="B18" s="9" t="s">
        <v>68</v>
      </c>
      <c r="C18" s="9" t="s">
        <v>69</v>
      </c>
      <c r="D18" s="9">
        <v>3</v>
      </c>
      <c r="E18" s="9" t="s">
        <v>119</v>
      </c>
      <c r="F18" s="9" t="s">
        <v>120</v>
      </c>
    </row>
    <row r="19" spans="1:6" s="9" customFormat="1" x14ac:dyDescent="0.25">
      <c r="A19" s="9">
        <v>3</v>
      </c>
      <c r="B19" s="9" t="s">
        <v>68</v>
      </c>
      <c r="C19" s="9" t="s">
        <v>69</v>
      </c>
      <c r="D19" s="9">
        <v>4</v>
      </c>
      <c r="E19" s="9" t="s">
        <v>121</v>
      </c>
      <c r="F19" s="9" t="s">
        <v>122</v>
      </c>
    </row>
    <row r="20" spans="1:6" s="9" customFormat="1" x14ac:dyDescent="0.25">
      <c r="A20" s="9">
        <v>3</v>
      </c>
      <c r="B20" s="9" t="s">
        <v>68</v>
      </c>
      <c r="C20" s="9" t="s">
        <v>69</v>
      </c>
      <c r="D20" s="9">
        <v>5</v>
      </c>
      <c r="E20" s="9" t="s">
        <v>123</v>
      </c>
      <c r="F20" s="9" t="s">
        <v>124</v>
      </c>
    </row>
    <row r="21" spans="1:6" s="9" customFormat="1" x14ac:dyDescent="0.25">
      <c r="A21" s="13">
        <v>4</v>
      </c>
      <c r="B21" s="13" t="s">
        <v>71</v>
      </c>
      <c r="C21" s="13" t="s">
        <v>72</v>
      </c>
      <c r="D21" s="13">
        <v>1</v>
      </c>
      <c r="E21" s="13" t="s">
        <v>125</v>
      </c>
      <c r="F21" s="13" t="s">
        <v>107</v>
      </c>
    </row>
    <row r="22" spans="1:6" s="9" customFormat="1" x14ac:dyDescent="0.25">
      <c r="A22" s="9">
        <v>4</v>
      </c>
      <c r="B22" s="9" t="s">
        <v>71</v>
      </c>
      <c r="C22" s="9" t="s">
        <v>72</v>
      </c>
      <c r="D22" s="9">
        <v>2</v>
      </c>
      <c r="E22" s="9" t="s">
        <v>126</v>
      </c>
      <c r="F22" s="9" t="s">
        <v>127</v>
      </c>
    </row>
    <row r="23" spans="1:6" s="9" customFormat="1" x14ac:dyDescent="0.25">
      <c r="A23" s="9">
        <v>4</v>
      </c>
      <c r="B23" s="9" t="s">
        <v>71</v>
      </c>
      <c r="C23" s="9" t="s">
        <v>72</v>
      </c>
      <c r="D23" s="9">
        <v>3</v>
      </c>
      <c r="E23" s="9" t="s">
        <v>128</v>
      </c>
      <c r="F23" s="9" t="s">
        <v>129</v>
      </c>
    </row>
    <row r="24" spans="1:6" s="9" customFormat="1" x14ac:dyDescent="0.25">
      <c r="A24" s="9">
        <v>4</v>
      </c>
      <c r="B24" s="9" t="s">
        <v>71</v>
      </c>
      <c r="C24" s="9" t="s">
        <v>72</v>
      </c>
      <c r="D24" s="9">
        <v>4</v>
      </c>
      <c r="E24" s="9" t="s">
        <v>130</v>
      </c>
      <c r="F24" s="9" t="s">
        <v>131</v>
      </c>
    </row>
    <row r="25" spans="1:6" s="9" customFormat="1" x14ac:dyDescent="0.25">
      <c r="A25" s="9">
        <v>4</v>
      </c>
      <c r="B25" s="9" t="s">
        <v>71</v>
      </c>
      <c r="C25" s="9" t="s">
        <v>72</v>
      </c>
      <c r="D25" s="9">
        <v>5</v>
      </c>
      <c r="E25" s="9" t="s">
        <v>132</v>
      </c>
      <c r="F25" s="9" t="s">
        <v>133</v>
      </c>
    </row>
    <row r="26" spans="1:6" s="9" customFormat="1" x14ac:dyDescent="0.25">
      <c r="A26" s="13">
        <v>5</v>
      </c>
      <c r="B26" s="13" t="s">
        <v>74</v>
      </c>
      <c r="C26" s="13" t="s">
        <v>75</v>
      </c>
      <c r="D26" s="13">
        <v>1</v>
      </c>
      <c r="E26" s="13" t="s">
        <v>134</v>
      </c>
      <c r="F26" s="13" t="s">
        <v>107</v>
      </c>
    </row>
    <row r="27" spans="1:6" s="9" customFormat="1" x14ac:dyDescent="0.25">
      <c r="A27" s="9">
        <v>5</v>
      </c>
      <c r="B27" s="9" t="s">
        <v>74</v>
      </c>
      <c r="C27" s="9" t="s">
        <v>75</v>
      </c>
      <c r="D27" s="9">
        <v>2</v>
      </c>
      <c r="E27" s="9" t="s">
        <v>135</v>
      </c>
      <c r="F27" s="9" t="s">
        <v>136</v>
      </c>
    </row>
    <row r="28" spans="1:6" s="9" customFormat="1" x14ac:dyDescent="0.25">
      <c r="A28" s="9">
        <v>5</v>
      </c>
      <c r="B28" s="9" t="s">
        <v>74</v>
      </c>
      <c r="C28" s="9" t="s">
        <v>75</v>
      </c>
      <c r="D28" s="9">
        <v>3</v>
      </c>
      <c r="E28" s="9" t="s">
        <v>137</v>
      </c>
      <c r="F28" s="9" t="s">
        <v>138</v>
      </c>
    </row>
    <row r="29" spans="1:6" s="9" customFormat="1" x14ac:dyDescent="0.25">
      <c r="A29" s="9">
        <v>5</v>
      </c>
      <c r="B29" s="9" t="s">
        <v>74</v>
      </c>
      <c r="C29" s="9" t="s">
        <v>75</v>
      </c>
      <c r="D29" s="9">
        <v>4</v>
      </c>
      <c r="E29" s="9" t="s">
        <v>139</v>
      </c>
      <c r="F29" s="9" t="s">
        <v>140</v>
      </c>
    </row>
    <row r="30" spans="1:6" s="9" customFormat="1" x14ac:dyDescent="0.25">
      <c r="A30" s="9">
        <v>5</v>
      </c>
      <c r="B30" s="9" t="s">
        <v>74</v>
      </c>
      <c r="C30" s="9" t="s">
        <v>75</v>
      </c>
      <c r="D30" s="9">
        <v>5</v>
      </c>
      <c r="E30" s="9" t="s">
        <v>141</v>
      </c>
      <c r="F30" s="9" t="s">
        <v>142</v>
      </c>
    </row>
    <row r="31" spans="1:6" s="9" customFormat="1" x14ac:dyDescent="0.25">
      <c r="A31" s="13">
        <v>6</v>
      </c>
      <c r="B31" s="13" t="s">
        <v>77</v>
      </c>
      <c r="C31" s="13" t="s">
        <v>78</v>
      </c>
      <c r="D31" s="13">
        <v>1</v>
      </c>
      <c r="E31" s="13" t="s">
        <v>143</v>
      </c>
      <c r="F31" s="13" t="s">
        <v>107</v>
      </c>
    </row>
    <row r="32" spans="1:6" s="9" customFormat="1" x14ac:dyDescent="0.25">
      <c r="A32" s="9">
        <v>6</v>
      </c>
      <c r="B32" s="9" t="s">
        <v>77</v>
      </c>
      <c r="C32" s="9" t="s">
        <v>78</v>
      </c>
      <c r="D32" s="9">
        <v>2</v>
      </c>
      <c r="E32" s="9" t="s">
        <v>144</v>
      </c>
      <c r="F32" s="9" t="s">
        <v>145</v>
      </c>
    </row>
    <row r="33" spans="1:6" s="9" customFormat="1" x14ac:dyDescent="0.25">
      <c r="A33" s="9">
        <v>6</v>
      </c>
      <c r="B33" s="9" t="s">
        <v>77</v>
      </c>
      <c r="C33" s="9" t="s">
        <v>78</v>
      </c>
      <c r="D33" s="9">
        <v>3</v>
      </c>
      <c r="E33" s="9" t="s">
        <v>146</v>
      </c>
      <c r="F33" s="9" t="s">
        <v>147</v>
      </c>
    </row>
    <row r="34" spans="1:6" s="9" customFormat="1" x14ac:dyDescent="0.25">
      <c r="A34" s="9">
        <v>6</v>
      </c>
      <c r="B34" s="9" t="s">
        <v>77</v>
      </c>
      <c r="C34" s="9" t="s">
        <v>78</v>
      </c>
      <c r="D34" s="9">
        <v>4</v>
      </c>
      <c r="E34" s="9" t="s">
        <v>148</v>
      </c>
      <c r="F34" s="9" t="s">
        <v>149</v>
      </c>
    </row>
    <row r="35" spans="1:6" s="9" customFormat="1" x14ac:dyDescent="0.25">
      <c r="A35" s="9">
        <v>6</v>
      </c>
      <c r="B35" s="9" t="s">
        <v>77</v>
      </c>
      <c r="C35" s="9" t="s">
        <v>78</v>
      </c>
      <c r="D35" s="9">
        <v>5</v>
      </c>
      <c r="E35" s="9" t="s">
        <v>150</v>
      </c>
      <c r="F35" s="9" t="s">
        <v>151</v>
      </c>
    </row>
    <row r="36" spans="1:6" s="9" customFormat="1" x14ac:dyDescent="0.25">
      <c r="A36" s="13">
        <v>7</v>
      </c>
      <c r="B36" s="13" t="s">
        <v>80</v>
      </c>
      <c r="C36" s="13" t="s">
        <v>81</v>
      </c>
      <c r="D36" s="13">
        <v>1</v>
      </c>
      <c r="E36" s="13" t="s">
        <v>152</v>
      </c>
      <c r="F36" s="13" t="s">
        <v>107</v>
      </c>
    </row>
    <row r="37" spans="1:6" s="9" customFormat="1" x14ac:dyDescent="0.25">
      <c r="A37" s="9">
        <v>7</v>
      </c>
      <c r="B37" s="9" t="s">
        <v>80</v>
      </c>
      <c r="C37" s="9" t="s">
        <v>81</v>
      </c>
      <c r="D37" s="9">
        <v>2</v>
      </c>
      <c r="E37" s="9" t="s">
        <v>153</v>
      </c>
      <c r="F37" s="9" t="s">
        <v>154</v>
      </c>
    </row>
    <row r="38" spans="1:6" s="9" customFormat="1" x14ac:dyDescent="0.25">
      <c r="A38" s="9">
        <v>7</v>
      </c>
      <c r="B38" s="9" t="s">
        <v>80</v>
      </c>
      <c r="C38" s="9" t="s">
        <v>81</v>
      </c>
      <c r="D38" s="9">
        <v>3</v>
      </c>
      <c r="E38" s="9" t="s">
        <v>155</v>
      </c>
      <c r="F38" s="9" t="s">
        <v>156</v>
      </c>
    </row>
    <row r="39" spans="1:6" s="9" customFormat="1" x14ac:dyDescent="0.25">
      <c r="A39" s="9">
        <v>7</v>
      </c>
      <c r="B39" s="9" t="s">
        <v>80</v>
      </c>
      <c r="C39" s="9" t="s">
        <v>81</v>
      </c>
      <c r="D39" s="9">
        <v>4</v>
      </c>
      <c r="E39" s="9" t="s">
        <v>157</v>
      </c>
      <c r="F39" s="9" t="s">
        <v>158</v>
      </c>
    </row>
    <row r="40" spans="1:6" s="9" customFormat="1" x14ac:dyDescent="0.25">
      <c r="A40" s="9">
        <v>7</v>
      </c>
      <c r="B40" s="9" t="s">
        <v>80</v>
      </c>
      <c r="C40" s="9" t="s">
        <v>81</v>
      </c>
      <c r="D40" s="9">
        <v>5</v>
      </c>
      <c r="E40" s="9" t="s">
        <v>159</v>
      </c>
      <c r="F40" s="9" t="s">
        <v>160</v>
      </c>
    </row>
    <row r="41" spans="1:6" s="9" customFormat="1" x14ac:dyDescent="0.25">
      <c r="A41" s="13">
        <v>8</v>
      </c>
      <c r="B41" s="13" t="s">
        <v>83</v>
      </c>
      <c r="C41" s="13" t="s">
        <v>84</v>
      </c>
      <c r="D41" s="13">
        <v>1</v>
      </c>
      <c r="E41" s="13" t="s">
        <v>161</v>
      </c>
      <c r="F41" s="13" t="s">
        <v>107</v>
      </c>
    </row>
    <row r="42" spans="1:6" s="9" customFormat="1" x14ac:dyDescent="0.25">
      <c r="A42" s="9">
        <v>8</v>
      </c>
      <c r="B42" s="9" t="s">
        <v>83</v>
      </c>
      <c r="C42" s="9" t="s">
        <v>84</v>
      </c>
      <c r="D42" s="9">
        <v>2</v>
      </c>
      <c r="E42" s="9" t="s">
        <v>162</v>
      </c>
      <c r="F42" s="9" t="s">
        <v>163</v>
      </c>
    </row>
    <row r="43" spans="1:6" s="9" customFormat="1" x14ac:dyDescent="0.25">
      <c r="A43" s="9">
        <v>8</v>
      </c>
      <c r="B43" s="9" t="s">
        <v>83</v>
      </c>
      <c r="C43" s="9" t="s">
        <v>84</v>
      </c>
      <c r="D43" s="9">
        <v>3</v>
      </c>
      <c r="E43" s="9" t="s">
        <v>164</v>
      </c>
      <c r="F43" s="9" t="s">
        <v>165</v>
      </c>
    </row>
    <row r="44" spans="1:6" s="9" customFormat="1" x14ac:dyDescent="0.25">
      <c r="A44" s="9">
        <v>8</v>
      </c>
      <c r="B44" s="9" t="s">
        <v>83</v>
      </c>
      <c r="C44" s="9" t="s">
        <v>84</v>
      </c>
      <c r="D44" s="9">
        <v>4</v>
      </c>
      <c r="E44" s="9" t="s">
        <v>166</v>
      </c>
      <c r="F44" s="9" t="s">
        <v>167</v>
      </c>
    </row>
    <row r="45" spans="1:6" s="9" customFormat="1" x14ac:dyDescent="0.25">
      <c r="A45" s="9">
        <v>8</v>
      </c>
      <c r="B45" s="9" t="s">
        <v>83</v>
      </c>
      <c r="C45" s="9" t="s">
        <v>84</v>
      </c>
      <c r="D45" s="9">
        <v>5</v>
      </c>
      <c r="E45" s="9" t="s">
        <v>168</v>
      </c>
      <c r="F45" s="9" t="s">
        <v>169</v>
      </c>
    </row>
    <row r="46" spans="1:6" s="9" customFormat="1" x14ac:dyDescent="0.25">
      <c r="A46" s="13">
        <v>9</v>
      </c>
      <c r="B46" s="13" t="s">
        <v>86</v>
      </c>
      <c r="C46" s="13" t="s">
        <v>87</v>
      </c>
      <c r="D46" s="13">
        <v>1</v>
      </c>
      <c r="E46" s="13" t="s">
        <v>170</v>
      </c>
      <c r="F46" s="13" t="s">
        <v>107</v>
      </c>
    </row>
    <row r="47" spans="1:6" s="9" customFormat="1" x14ac:dyDescent="0.25">
      <c r="A47" s="9">
        <v>9</v>
      </c>
      <c r="B47" s="9" t="s">
        <v>86</v>
      </c>
      <c r="C47" s="9" t="s">
        <v>87</v>
      </c>
      <c r="D47" s="9">
        <v>2</v>
      </c>
      <c r="E47" s="9" t="s">
        <v>171</v>
      </c>
      <c r="F47" s="9" t="s">
        <v>172</v>
      </c>
    </row>
    <row r="48" spans="1:6" s="9" customFormat="1" x14ac:dyDescent="0.25">
      <c r="A48" s="9">
        <v>9</v>
      </c>
      <c r="B48" s="9" t="s">
        <v>86</v>
      </c>
      <c r="C48" s="9" t="s">
        <v>87</v>
      </c>
      <c r="D48" s="9">
        <v>3</v>
      </c>
      <c r="E48" s="9" t="s">
        <v>173</v>
      </c>
      <c r="F48" s="9" t="s">
        <v>174</v>
      </c>
    </row>
    <row r="49" spans="1:6" s="9" customFormat="1" x14ac:dyDescent="0.25">
      <c r="A49" s="9">
        <v>9</v>
      </c>
      <c r="B49" s="9" t="s">
        <v>86</v>
      </c>
      <c r="C49" s="9" t="s">
        <v>87</v>
      </c>
      <c r="D49" s="9">
        <v>4</v>
      </c>
      <c r="E49" s="9" t="s">
        <v>175</v>
      </c>
      <c r="F49" s="9" t="s">
        <v>176</v>
      </c>
    </row>
    <row r="50" spans="1:6" s="9" customFormat="1" x14ac:dyDescent="0.25">
      <c r="A50" s="9">
        <v>9</v>
      </c>
      <c r="B50" s="9" t="s">
        <v>86</v>
      </c>
      <c r="C50" s="9" t="s">
        <v>87</v>
      </c>
      <c r="D50" s="9">
        <v>5</v>
      </c>
      <c r="E50" s="9" t="s">
        <v>177</v>
      </c>
      <c r="F50" s="9" t="s">
        <v>178</v>
      </c>
    </row>
    <row r="51" spans="1:6" s="9" customFormat="1" x14ac:dyDescent="0.25">
      <c r="A51" s="13">
        <v>10</v>
      </c>
      <c r="B51" s="13" t="s">
        <v>89</v>
      </c>
      <c r="C51" s="13" t="s">
        <v>90</v>
      </c>
      <c r="D51" s="13">
        <v>1</v>
      </c>
      <c r="E51" s="13" t="s">
        <v>179</v>
      </c>
      <c r="F51" s="13" t="s">
        <v>107</v>
      </c>
    </row>
    <row r="52" spans="1:6" s="9" customFormat="1" x14ac:dyDescent="0.25">
      <c r="A52" s="9">
        <v>10</v>
      </c>
      <c r="B52" s="9" t="s">
        <v>89</v>
      </c>
      <c r="C52" s="9" t="s">
        <v>90</v>
      </c>
      <c r="D52" s="9">
        <v>2</v>
      </c>
      <c r="E52" s="9" t="s">
        <v>180</v>
      </c>
      <c r="F52" s="9" t="s">
        <v>181</v>
      </c>
    </row>
    <row r="53" spans="1:6" s="9" customFormat="1" x14ac:dyDescent="0.25">
      <c r="A53" s="9">
        <v>10</v>
      </c>
      <c r="B53" s="9" t="s">
        <v>89</v>
      </c>
      <c r="C53" s="9" t="s">
        <v>90</v>
      </c>
      <c r="D53" s="9">
        <v>3</v>
      </c>
      <c r="E53" s="9" t="s">
        <v>182</v>
      </c>
      <c r="F53" s="9" t="s">
        <v>183</v>
      </c>
    </row>
    <row r="54" spans="1:6" s="9" customFormat="1" x14ac:dyDescent="0.25">
      <c r="A54" s="9">
        <v>10</v>
      </c>
      <c r="B54" s="9" t="s">
        <v>89</v>
      </c>
      <c r="C54" s="9" t="s">
        <v>90</v>
      </c>
      <c r="D54" s="9">
        <v>4</v>
      </c>
      <c r="E54" s="9" t="s">
        <v>184</v>
      </c>
      <c r="F54" s="9" t="s">
        <v>185</v>
      </c>
    </row>
    <row r="55" spans="1:6" s="9" customFormat="1" x14ac:dyDescent="0.25">
      <c r="A55" s="9">
        <v>10</v>
      </c>
      <c r="B55" s="9" t="s">
        <v>89</v>
      </c>
      <c r="C55" s="9" t="s">
        <v>90</v>
      </c>
      <c r="D55" s="9">
        <v>5</v>
      </c>
      <c r="E55" s="9" t="s">
        <v>186</v>
      </c>
      <c r="F55" s="9" t="s">
        <v>187</v>
      </c>
    </row>
  </sheetData>
  <sheetProtection sheet="1" formatColumns="0" formatRows="0" sort="0" autoFilter="0"/>
  <autoFilter ref="A5:F55"/>
  <mergeCells count="4">
    <mergeCell ref="A1:F1"/>
    <mergeCell ref="A2:F2"/>
    <mergeCell ref="A3:F3"/>
    <mergeCell ref="A4:F4"/>
  </mergeCell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14" customWidth="1"/>
    <col min="3" max="3" width="13" customWidth="1"/>
    <col min="4" max="4" width="34" customWidth="1"/>
    <col min="5" max="5" width="14" customWidth="1"/>
    <col min="6" max="6" width="34" customWidth="1"/>
    <col min="7" max="7" width="44" customWidth="1"/>
  </cols>
  <sheetData>
    <row r="1" ht="24" customHeight="1" spans="1:7" x14ac:dyDescent="0.25">
      <c r="A1" s="1" t="s">
        <v>188</v>
      </c>
      <c r="B1" s="1"/>
      <c r="C1" s="1"/>
      <c r="D1" s="1"/>
      <c r="E1" s="1"/>
      <c r="F1" s="1"/>
      <c r="G1" s="1"/>
    </row>
    <row r="2" ht="28" customHeight="1" spans="1:7" x14ac:dyDescent="0.25">
      <c r="A2" s="2" t="s">
        <v>189</v>
      </c>
      <c r="B2" s="2"/>
      <c r="C2" s="2"/>
      <c r="D2" s="2"/>
      <c r="E2" s="2"/>
      <c r="F2" s="2"/>
      <c r="G2" s="2"/>
    </row>
    <row r="3" ht="28"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190</v>
      </c>
      <c r="B5" s="8" t="s">
        <v>191</v>
      </c>
      <c r="C5" s="8" t="s">
        <v>192</v>
      </c>
      <c r="D5" s="8" t="s">
        <v>193</v>
      </c>
      <c r="E5" s="8" t="s">
        <v>194</v>
      </c>
      <c r="F5" s="8" t="s">
        <v>195</v>
      </c>
      <c r="G5" s="8" t="s">
        <v>196</v>
      </c>
    </row>
    <row r="6" spans="1:7" s="9" customFormat="1" x14ac:dyDescent="0.25">
      <c r="A6" s="9" t="s">
        <v>197</v>
      </c>
      <c r="B6" s="9" t="s">
        <v>198</v>
      </c>
      <c r="C6" s="14">
        <v>3</v>
      </c>
      <c r="D6" s="9" t="s">
        <v>199</v>
      </c>
      <c r="E6" s="15">
        <v>46301</v>
      </c>
      <c r="F6" s="9" t="s">
        <v>200</v>
      </c>
      <c r="G6" s="9" t="s">
        <v>201</v>
      </c>
    </row>
    <row r="7" spans="1:7" s="9" customFormat="1" x14ac:dyDescent="0.25">
      <c r="A7" s="9" t="s">
        <v>202</v>
      </c>
      <c r="B7" s="9" t="s">
        <v>198</v>
      </c>
      <c r="C7" s="14">
        <v>3</v>
      </c>
      <c r="D7" s="9" t="s">
        <v>203</v>
      </c>
      <c r="E7" s="15">
        <v>46303</v>
      </c>
      <c r="F7" s="9" t="s">
        <v>200</v>
      </c>
      <c r="G7" s="9" t="s">
        <v>201</v>
      </c>
    </row>
    <row r="8" spans="1:7" s="9" customFormat="1" x14ac:dyDescent="0.25">
      <c r="A8" s="9" t="s">
        <v>204</v>
      </c>
      <c r="B8" s="9" t="s">
        <v>205</v>
      </c>
      <c r="C8" s="14">
        <v>2</v>
      </c>
      <c r="D8" s="9" t="s">
        <v>206</v>
      </c>
      <c r="E8" s="15">
        <v>46308</v>
      </c>
      <c r="F8" s="9" t="s">
        <v>199</v>
      </c>
      <c r="G8" s="9" t="s">
        <v>207</v>
      </c>
    </row>
    <row r="9" spans="1:7" s="9" customFormat="1" x14ac:dyDescent="0.25">
      <c r="A9" s="9" t="s">
        <v>208</v>
      </c>
      <c r="B9" s="9" t="s">
        <v>198</v>
      </c>
      <c r="C9" s="14">
        <v>1</v>
      </c>
      <c r="D9" s="9" t="s">
        <v>209</v>
      </c>
      <c r="E9" s="15">
        <v>46310</v>
      </c>
      <c r="F9" s="9" t="s">
        <v>199</v>
      </c>
      <c r="G9" s="9" t="s">
        <v>210</v>
      </c>
    </row>
    <row r="10" spans="1:7" s="9" customFormat="1" x14ac:dyDescent="0.25">
      <c r="A10" s="9" t="s">
        <v>10</v>
      </c>
      <c r="B10" s="9" t="s">
        <v>10</v>
      </c>
      <c r="C10" s="14"/>
      <c r="D10" s="9" t="s">
        <v>10</v>
      </c>
      <c r="E10" s="15"/>
      <c r="F10" s="9" t="s">
        <v>10</v>
      </c>
      <c r="G10" s="9" t="s">
        <v>10</v>
      </c>
    </row>
    <row r="11" spans="1:7" s="9" customFormat="1" x14ac:dyDescent="0.25">
      <c r="A11" s="9" t="s">
        <v>10</v>
      </c>
      <c r="B11" s="9" t="s">
        <v>10</v>
      </c>
      <c r="C11" s="14"/>
      <c r="D11" s="9" t="s">
        <v>10</v>
      </c>
      <c r="E11" s="15"/>
      <c r="F11" s="9" t="s">
        <v>10</v>
      </c>
      <c r="G11" s="9" t="s">
        <v>10</v>
      </c>
    </row>
    <row r="12" spans="1:7" s="9" customFormat="1" x14ac:dyDescent="0.25">
      <c r="A12" s="9" t="s">
        <v>10</v>
      </c>
      <c r="B12" s="9" t="s">
        <v>10</v>
      </c>
      <c r="C12" s="14"/>
      <c r="D12" s="9" t="s">
        <v>10</v>
      </c>
      <c r="E12" s="15"/>
      <c r="F12" s="9" t="s">
        <v>10</v>
      </c>
      <c r="G12" s="9" t="s">
        <v>10</v>
      </c>
    </row>
    <row r="13" spans="1:7" s="9" customFormat="1" x14ac:dyDescent="0.25">
      <c r="A13" s="9" t="s">
        <v>10</v>
      </c>
      <c r="B13" s="9" t="s">
        <v>10</v>
      </c>
      <c r="C13" s="14"/>
      <c r="D13" s="9" t="s">
        <v>10</v>
      </c>
      <c r="E13" s="15"/>
      <c r="F13" s="9" t="s">
        <v>10</v>
      </c>
      <c r="G13" s="9" t="s">
        <v>10</v>
      </c>
    </row>
    <row r="14" spans="1:7" s="9" customFormat="1" x14ac:dyDescent="0.25">
      <c r="A14" s="9" t="s">
        <v>10</v>
      </c>
      <c r="B14" s="9" t="s">
        <v>10</v>
      </c>
      <c r="C14" s="14"/>
      <c r="D14" s="9" t="s">
        <v>10</v>
      </c>
      <c r="E14" s="15"/>
      <c r="F14" s="9" t="s">
        <v>10</v>
      </c>
      <c r="G14" s="9" t="s">
        <v>10</v>
      </c>
    </row>
    <row r="15" spans="1:7" s="9" customFormat="1" x14ac:dyDescent="0.25">
      <c r="A15" s="9" t="s">
        <v>10</v>
      </c>
      <c r="B15" s="9" t="s">
        <v>10</v>
      </c>
      <c r="C15" s="14"/>
      <c r="D15" s="9" t="s">
        <v>10</v>
      </c>
      <c r="E15" s="15"/>
      <c r="F15" s="9" t="s">
        <v>10</v>
      </c>
      <c r="G15" s="9" t="s">
        <v>10</v>
      </c>
    </row>
    <row r="16" spans="1:7" s="9" customFormat="1" x14ac:dyDescent="0.25">
      <c r="A16" s="9" t="s">
        <v>10</v>
      </c>
      <c r="B16" s="9" t="s">
        <v>10</v>
      </c>
      <c r="C16" s="14"/>
      <c r="D16" s="9" t="s">
        <v>10</v>
      </c>
      <c r="E16" s="15"/>
      <c r="F16" s="9" t="s">
        <v>10</v>
      </c>
      <c r="G16" s="9" t="s">
        <v>10</v>
      </c>
    </row>
    <row r="17" spans="1:7" s="9" customFormat="1" x14ac:dyDescent="0.25">
      <c r="A17" s="9" t="s">
        <v>10</v>
      </c>
      <c r="B17" s="9" t="s">
        <v>10</v>
      </c>
      <c r="C17" s="14"/>
      <c r="D17" s="9" t="s">
        <v>10</v>
      </c>
      <c r="E17" s="15"/>
      <c r="F17" s="9" t="s">
        <v>10</v>
      </c>
      <c r="G17" s="9" t="s">
        <v>10</v>
      </c>
    </row>
    <row r="18" spans="1:7" s="9" customFormat="1" x14ac:dyDescent="0.25">
      <c r="A18" s="9" t="s">
        <v>10</v>
      </c>
      <c r="B18" s="9" t="s">
        <v>10</v>
      </c>
      <c r="C18" s="14"/>
      <c r="D18" s="9" t="s">
        <v>10</v>
      </c>
      <c r="E18" s="15"/>
      <c r="F18" s="9" t="s">
        <v>10</v>
      </c>
      <c r="G18" s="9" t="s">
        <v>10</v>
      </c>
    </row>
    <row r="19" spans="1:7" s="9" customFormat="1" x14ac:dyDescent="0.25">
      <c r="A19" s="9" t="s">
        <v>10</v>
      </c>
      <c r="B19" s="9" t="s">
        <v>10</v>
      </c>
      <c r="C19" s="14"/>
      <c r="D19" s="9" t="s">
        <v>10</v>
      </c>
      <c r="E19" s="15"/>
      <c r="F19" s="9" t="s">
        <v>10</v>
      </c>
      <c r="G19" s="9" t="s">
        <v>10</v>
      </c>
    </row>
    <row r="20" spans="1:7" s="9" customFormat="1" x14ac:dyDescent="0.25">
      <c r="A20" s="9" t="s">
        <v>10</v>
      </c>
      <c r="B20" s="9" t="s">
        <v>10</v>
      </c>
      <c r="C20" s="14"/>
      <c r="D20" s="9" t="s">
        <v>10</v>
      </c>
      <c r="E20" s="15"/>
      <c r="F20" s="9" t="s">
        <v>10</v>
      </c>
      <c r="G20" s="9" t="s">
        <v>10</v>
      </c>
    </row>
    <row r="21" spans="1:7" s="9" customFormat="1" x14ac:dyDescent="0.25">
      <c r="A21" s="9" t="s">
        <v>10</v>
      </c>
      <c r="B21" s="9" t="s">
        <v>10</v>
      </c>
      <c r="C21" s="14"/>
      <c r="D21" s="9" t="s">
        <v>10</v>
      </c>
      <c r="E21" s="15"/>
      <c r="F21" s="9" t="s">
        <v>10</v>
      </c>
      <c r="G21" s="9" t="s">
        <v>10</v>
      </c>
    </row>
    <row r="22" spans="1:7" s="9" customFormat="1" x14ac:dyDescent="0.25">
      <c r="A22" s="9" t="s">
        <v>10</v>
      </c>
      <c r="B22" s="9" t="s">
        <v>10</v>
      </c>
      <c r="C22" s="14"/>
      <c r="D22" s="9" t="s">
        <v>10</v>
      </c>
      <c r="E22" s="15"/>
      <c r="F22" s="9" t="s">
        <v>10</v>
      </c>
      <c r="G22" s="9" t="s">
        <v>10</v>
      </c>
    </row>
    <row r="23" spans="1:7" s="9" customFormat="1" x14ac:dyDescent="0.25">
      <c r="A23" s="9" t="s">
        <v>10</v>
      </c>
      <c r="B23" s="9" t="s">
        <v>10</v>
      </c>
      <c r="C23" s="14"/>
      <c r="D23" s="9" t="s">
        <v>10</v>
      </c>
      <c r="E23" s="15"/>
      <c r="F23" s="9" t="s">
        <v>10</v>
      </c>
      <c r="G23" s="9" t="s">
        <v>10</v>
      </c>
    </row>
    <row r="24" spans="1:7" s="9" customFormat="1" x14ac:dyDescent="0.25">
      <c r="A24" s="9" t="s">
        <v>10</v>
      </c>
      <c r="B24" s="9" t="s">
        <v>10</v>
      </c>
      <c r="C24" s="14"/>
      <c r="D24" s="9" t="s">
        <v>10</v>
      </c>
      <c r="E24" s="15"/>
      <c r="F24" s="9" t="s">
        <v>10</v>
      </c>
      <c r="G24" s="9" t="s">
        <v>10</v>
      </c>
    </row>
    <row r="25" spans="1:7" s="9" customFormat="1" x14ac:dyDescent="0.25">
      <c r="A25" s="9" t="s">
        <v>10</v>
      </c>
      <c r="B25" s="9" t="s">
        <v>10</v>
      </c>
      <c r="C25" s="14"/>
      <c r="D25" s="9" t="s">
        <v>10</v>
      </c>
      <c r="E25" s="15"/>
      <c r="F25" s="9" t="s">
        <v>10</v>
      </c>
      <c r="G25" s="9" t="s">
        <v>10</v>
      </c>
    </row>
    <row r="26" spans="1:7" s="9" customFormat="1" x14ac:dyDescent="0.25">
      <c r="A26" s="9" t="s">
        <v>10</v>
      </c>
      <c r="B26" s="9" t="s">
        <v>10</v>
      </c>
      <c r="C26" s="14"/>
      <c r="D26" s="9" t="s">
        <v>10</v>
      </c>
      <c r="E26" s="15"/>
      <c r="F26" s="9" t="s">
        <v>10</v>
      </c>
      <c r="G26" s="9" t="s">
        <v>10</v>
      </c>
    </row>
    <row r="27" spans="1:7" s="9" customFormat="1" x14ac:dyDescent="0.25">
      <c r="A27" s="9" t="s">
        <v>10</v>
      </c>
      <c r="B27" s="9" t="s">
        <v>10</v>
      </c>
      <c r="C27" s="14"/>
      <c r="D27" s="9" t="s">
        <v>10</v>
      </c>
      <c r="E27" s="15"/>
      <c r="F27" s="9" t="s">
        <v>10</v>
      </c>
      <c r="G27" s="9" t="s">
        <v>10</v>
      </c>
    </row>
    <row r="28" spans="1:7" s="9" customFormat="1" x14ac:dyDescent="0.25">
      <c r="A28" s="9" t="s">
        <v>10</v>
      </c>
      <c r="B28" s="9" t="s">
        <v>10</v>
      </c>
      <c r="C28" s="14"/>
      <c r="D28" s="9" t="s">
        <v>10</v>
      </c>
      <c r="E28" s="15"/>
      <c r="F28" s="9" t="s">
        <v>10</v>
      </c>
      <c r="G28" s="9" t="s">
        <v>10</v>
      </c>
    </row>
    <row r="29" spans="1:7" s="9" customFormat="1" x14ac:dyDescent="0.25">
      <c r="A29" s="9" t="s">
        <v>10</v>
      </c>
      <c r="B29" s="9" t="s">
        <v>10</v>
      </c>
      <c r="C29" s="14"/>
      <c r="D29" s="9" t="s">
        <v>10</v>
      </c>
      <c r="E29" s="15"/>
      <c r="F29" s="9" t="s">
        <v>10</v>
      </c>
      <c r="G29" s="9" t="s">
        <v>10</v>
      </c>
    </row>
    <row r="30" spans="1:7" s="9" customFormat="1" x14ac:dyDescent="0.25">
      <c r="A30" s="9" t="s">
        <v>10</v>
      </c>
      <c r="B30" s="9" t="s">
        <v>10</v>
      </c>
      <c r="C30" s="14"/>
      <c r="D30" s="9" t="s">
        <v>10</v>
      </c>
      <c r="E30" s="15"/>
      <c r="F30" s="9" t="s">
        <v>10</v>
      </c>
      <c r="G30" s="9" t="s">
        <v>10</v>
      </c>
    </row>
    <row r="31" spans="1:7" s="9" customFormat="1" x14ac:dyDescent="0.25">
      <c r="A31" s="9" t="s">
        <v>10</v>
      </c>
      <c r="B31" s="9" t="s">
        <v>10</v>
      </c>
      <c r="C31" s="14"/>
      <c r="D31" s="9" t="s">
        <v>10</v>
      </c>
      <c r="E31" s="15"/>
      <c r="F31" s="9" t="s">
        <v>10</v>
      </c>
      <c r="G31" s="9" t="s">
        <v>10</v>
      </c>
    </row>
    <row r="32" spans="1:7" s="9" customFormat="1" x14ac:dyDescent="0.25">
      <c r="A32" s="9" t="s">
        <v>10</v>
      </c>
      <c r="B32" s="9" t="s">
        <v>10</v>
      </c>
      <c r="C32" s="14"/>
      <c r="D32" s="9" t="s">
        <v>10</v>
      </c>
      <c r="E32" s="15"/>
      <c r="F32" s="9" t="s">
        <v>10</v>
      </c>
      <c r="G32" s="9" t="s">
        <v>10</v>
      </c>
    </row>
    <row r="33" spans="1:7" s="9" customFormat="1" x14ac:dyDescent="0.25">
      <c r="A33" s="9" t="s">
        <v>10</v>
      </c>
      <c r="B33" s="9" t="s">
        <v>10</v>
      </c>
      <c r="C33" s="14"/>
      <c r="D33" s="9" t="s">
        <v>10</v>
      </c>
      <c r="E33" s="15"/>
      <c r="F33" s="9" t="s">
        <v>10</v>
      </c>
      <c r="G33" s="9" t="s">
        <v>10</v>
      </c>
    </row>
    <row r="34" spans="1:7" s="9" customFormat="1" x14ac:dyDescent="0.25">
      <c r="A34" s="9" t="s">
        <v>10</v>
      </c>
      <c r="B34" s="9" t="s">
        <v>10</v>
      </c>
      <c r="C34" s="14"/>
      <c r="D34" s="9" t="s">
        <v>10</v>
      </c>
      <c r="E34" s="15"/>
      <c r="F34" s="9" t="s">
        <v>10</v>
      </c>
      <c r="G34" s="9" t="s">
        <v>10</v>
      </c>
    </row>
    <row r="35" spans="1:7" s="9" customFormat="1" x14ac:dyDescent="0.25">
      <c r="A35" s="9" t="s">
        <v>10</v>
      </c>
      <c r="B35" s="9" t="s">
        <v>10</v>
      </c>
      <c r="C35" s="14"/>
      <c r="D35" s="9" t="s">
        <v>10</v>
      </c>
      <c r="E35" s="15"/>
      <c r="F35" s="9" t="s">
        <v>10</v>
      </c>
      <c r="G35" s="9" t="s">
        <v>10</v>
      </c>
    </row>
    <row r="36" spans="1:7" s="9" customFormat="1" x14ac:dyDescent="0.25">
      <c r="A36" s="9" t="s">
        <v>10</v>
      </c>
      <c r="B36" s="9" t="s">
        <v>10</v>
      </c>
      <c r="C36" s="14"/>
      <c r="D36" s="9" t="s">
        <v>10</v>
      </c>
      <c r="E36" s="15"/>
      <c r="F36" s="9" t="s">
        <v>10</v>
      </c>
      <c r="G36" s="9" t="s">
        <v>10</v>
      </c>
    </row>
    <row r="37" spans="1:7" s="9" customFormat="1" x14ac:dyDescent="0.25">
      <c r="A37" s="9" t="s">
        <v>10</v>
      </c>
      <c r="B37" s="9" t="s">
        <v>10</v>
      </c>
      <c r="C37" s="14"/>
      <c r="D37" s="9" t="s">
        <v>10</v>
      </c>
      <c r="E37" s="15"/>
      <c r="F37" s="9" t="s">
        <v>10</v>
      </c>
      <c r="G37" s="9" t="s">
        <v>10</v>
      </c>
    </row>
    <row r="38" spans="1:7" s="9" customFormat="1" x14ac:dyDescent="0.25">
      <c r="A38" s="9" t="s">
        <v>10</v>
      </c>
      <c r="B38" s="9" t="s">
        <v>10</v>
      </c>
      <c r="C38" s="14"/>
      <c r="D38" s="9" t="s">
        <v>10</v>
      </c>
      <c r="E38" s="15"/>
      <c r="F38" s="9" t="s">
        <v>10</v>
      </c>
      <c r="G38" s="9" t="s">
        <v>10</v>
      </c>
    </row>
    <row r="39" spans="1:7" s="9" customFormat="1" x14ac:dyDescent="0.25">
      <c r="A39" s="9" t="s">
        <v>10</v>
      </c>
      <c r="B39" s="9" t="s">
        <v>10</v>
      </c>
      <c r="C39" s="14"/>
      <c r="D39" s="9" t="s">
        <v>10</v>
      </c>
      <c r="E39" s="15"/>
      <c r="F39" s="9" t="s">
        <v>10</v>
      </c>
      <c r="G39" s="9" t="s">
        <v>10</v>
      </c>
    </row>
  </sheetData>
  <autoFilter ref="A5:G39"/>
  <mergeCells count="4">
    <mergeCell ref="A1:G1"/>
    <mergeCell ref="A2:G2"/>
    <mergeCell ref="A3:G3"/>
    <mergeCell ref="A4:G4"/>
  </mergeCells>
  <dataValidations count="1">
    <dataValidation type="list" allowBlank="1" showErrorMessage="1" errorTitle="Criticality weight" error="1 / 2 / 3" sqref="C6:C39">
      <formula1>"1,2,3"</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5"/>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0" customWidth="1"/>
    <col min="3" max="3" width="36" customWidth="1"/>
    <col min="4" max="7" width="11" customWidth="1"/>
    <col min="8" max="8" width="46" customWidth="1"/>
    <col min="9" max="9" width="13" customWidth="1"/>
    <col min="10" max="10" width="11" customWidth="1"/>
    <col min="12" max="12" width="8" customWidth="1"/>
    <col min="13" max="13" width="36" customWidth="1"/>
  </cols>
  <sheetData>
    <row r="1" ht="24" customHeight="1" spans="1:13" x14ac:dyDescent="0.25">
      <c r="A1" s="1" t="s">
        <v>211</v>
      </c>
      <c r="B1" s="1"/>
      <c r="C1" s="1"/>
      <c r="D1" s="1"/>
      <c r="E1" s="1"/>
      <c r="F1" s="1"/>
      <c r="G1" s="1"/>
      <c r="H1" s="1"/>
      <c r="I1" s="1"/>
      <c r="J1" s="1"/>
      <c r="K1" s="1"/>
      <c r="L1" s="1"/>
      <c r="M1" s="1"/>
    </row>
    <row r="2" ht="28" customHeight="1" spans="1:13" x14ac:dyDescent="0.25">
      <c r="A2" s="2" t="s">
        <v>212</v>
      </c>
      <c r="B2" s="2"/>
      <c r="C2" s="2"/>
      <c r="D2" s="2"/>
      <c r="E2" s="2"/>
      <c r="F2" s="2"/>
      <c r="G2" s="2"/>
      <c r="H2" s="2"/>
      <c r="I2" s="2"/>
      <c r="J2" s="2"/>
      <c r="K2" s="2"/>
      <c r="L2" s="2"/>
      <c r="M2" s="2"/>
    </row>
    <row r="3" ht="28" customHeight="1" spans="1:13" x14ac:dyDescent="0.25">
      <c r="A3" s="3" t="s">
        <v>2</v>
      </c>
      <c r="B3" s="3"/>
      <c r="C3" s="3"/>
      <c r="D3" s="3"/>
      <c r="E3" s="3"/>
      <c r="F3" s="3"/>
      <c r="G3" s="3"/>
      <c r="H3" s="3"/>
      <c r="I3" s="3"/>
      <c r="J3" s="3"/>
      <c r="K3" s="3"/>
      <c r="L3" s="3"/>
      <c r="M3" s="3"/>
    </row>
    <row r="4" ht="18" customHeight="1" spans="1:13" x14ac:dyDescent="0.25">
      <c r="A4" s="4" t="s">
        <v>3</v>
      </c>
      <c r="B4" s="4"/>
      <c r="C4" s="4"/>
      <c r="D4" s="4"/>
      <c r="E4" s="4"/>
      <c r="F4" s="4"/>
      <c r="G4" s="4"/>
      <c r="H4" s="4"/>
      <c r="I4" s="4"/>
      <c r="J4" s="4"/>
      <c r="K4" s="4"/>
      <c r="L4" s="4"/>
      <c r="M4" s="4"/>
    </row>
    <row r="5" ht="30" customHeight="1" spans="1:13" x14ac:dyDescent="0.25">
      <c r="A5" s="8" t="s">
        <v>190</v>
      </c>
      <c r="B5" s="8" t="s">
        <v>58</v>
      </c>
      <c r="C5" s="8" t="s">
        <v>59</v>
      </c>
      <c r="D5" s="8" t="s">
        <v>213</v>
      </c>
      <c r="E5" s="8" t="s">
        <v>214</v>
      </c>
      <c r="F5" s="8" t="s">
        <v>215</v>
      </c>
      <c r="G5" s="8" t="s">
        <v>216</v>
      </c>
      <c r="H5" s="8" t="s">
        <v>217</v>
      </c>
      <c r="I5" s="8" t="s">
        <v>218</v>
      </c>
      <c r="J5" s="8" t="s">
        <v>219</v>
      </c>
      <c r="K5" s="8" t="s">
        <v>220</v>
      </c>
      <c r="L5" s="8" t="s">
        <v>221</v>
      </c>
      <c r="M5" s="8" t="s">
        <v>222</v>
      </c>
    </row>
    <row r="6" spans="1:13" s="9" customFormat="1" x14ac:dyDescent="0.25">
      <c r="A6" s="13" t="s">
        <v>197</v>
      </c>
      <c r="B6" s="16">
        <v>1</v>
      </c>
      <c r="C6" s="13" t="s">
        <v>62</v>
      </c>
      <c r="D6" s="16" t="s">
        <v>223</v>
      </c>
      <c r="E6" s="16" t="s">
        <v>223</v>
      </c>
      <c r="F6" s="16" t="s">
        <v>224</v>
      </c>
      <c r="G6" s="16" t="s">
        <v>224</v>
      </c>
      <c r="H6" s="13" t="s">
        <v>101</v>
      </c>
      <c r="I6" s="17">
        <v>46174</v>
      </c>
      <c r="J6" s="18">
        <f>IF($A6="","",1+IF(D6="Y",1+IF(E6="Y",1+IF(F6="Y",1+IF(G6="Y",1,0),0),0),0))</f>
        <v>3</v>
      </c>
      <c r="K6" s="16">
        <v>3</v>
      </c>
      <c r="L6" s="16">
        <f>IF(OR(J6="",K6=""),"",MAX(0,K6-J6))</f>
        <v>0</v>
      </c>
      <c r="M6" s="13" t="s">
        <v>10</v>
      </c>
    </row>
    <row r="7" spans="1:13" s="9" customFormat="1" x14ac:dyDescent="0.25">
      <c r="A7" s="9" t="s">
        <v>197</v>
      </c>
      <c r="B7" s="14">
        <v>2</v>
      </c>
      <c r="C7" s="9" t="s">
        <v>65</v>
      </c>
      <c r="D7" s="14" t="s">
        <v>223</v>
      </c>
      <c r="E7" s="14" t="s">
        <v>223</v>
      </c>
      <c r="F7" s="14" t="s">
        <v>224</v>
      </c>
      <c r="G7" s="14" t="s">
        <v>224</v>
      </c>
      <c r="H7" s="9" t="s">
        <v>111</v>
      </c>
      <c r="I7" s="15">
        <v>46207</v>
      </c>
      <c r="J7" s="19">
        <f>IF($A7="","",1+IF(D7="Y",1+IF(E7="Y",1+IF(F7="Y",1+IF(G7="Y",1,0),0),0),0))</f>
        <v>3</v>
      </c>
      <c r="K7" s="14">
        <v>3</v>
      </c>
      <c r="L7" s="14">
        <f>IF(OR(J7="",K7=""),"",MAX(0,K7-J7))</f>
        <v>0</v>
      </c>
      <c r="M7" s="9" t="s">
        <v>10</v>
      </c>
    </row>
    <row r="8" spans="1:13" s="9" customFormat="1" x14ac:dyDescent="0.25">
      <c r="A8" s="9" t="s">
        <v>197</v>
      </c>
      <c r="B8" s="14">
        <v>3</v>
      </c>
      <c r="C8" s="9" t="s">
        <v>68</v>
      </c>
      <c r="D8" s="14" t="s">
        <v>223</v>
      </c>
      <c r="E8" s="14" t="s">
        <v>223</v>
      </c>
      <c r="F8" s="14" t="s">
        <v>224</v>
      </c>
      <c r="G8" s="14" t="s">
        <v>224</v>
      </c>
      <c r="H8" s="9" t="s">
        <v>120</v>
      </c>
      <c r="I8" s="15">
        <v>46241</v>
      </c>
      <c r="J8" s="19">
        <f>IF($A8="","",1+IF(D8="Y",1+IF(E8="Y",1+IF(F8="Y",1+IF(G8="Y",1,0),0),0),0))</f>
        <v>3</v>
      </c>
      <c r="K8" s="14">
        <v>3</v>
      </c>
      <c r="L8" s="14">
        <f>IF(OR(J8="",K8=""),"",MAX(0,K8-J8))</f>
        <v>0</v>
      </c>
      <c r="M8" s="9" t="s">
        <v>10</v>
      </c>
    </row>
    <row r="9" spans="1:13" s="9" customFormat="1" x14ac:dyDescent="0.25">
      <c r="A9" s="9" t="s">
        <v>197</v>
      </c>
      <c r="B9" s="14">
        <v>4</v>
      </c>
      <c r="C9" s="9" t="s">
        <v>71</v>
      </c>
      <c r="D9" s="14" t="s">
        <v>223</v>
      </c>
      <c r="E9" s="14" t="s">
        <v>223</v>
      </c>
      <c r="F9" s="14" t="s">
        <v>224</v>
      </c>
      <c r="G9" s="14" t="s">
        <v>224</v>
      </c>
      <c r="H9" s="9" t="s">
        <v>129</v>
      </c>
      <c r="I9" s="15">
        <v>46275</v>
      </c>
      <c r="J9" s="19">
        <f>IF($A9="","",1+IF(D9="Y",1+IF(E9="Y",1+IF(F9="Y",1+IF(G9="Y",1,0),0),0),0))</f>
        <v>3</v>
      </c>
      <c r="K9" s="14">
        <v>3</v>
      </c>
      <c r="L9" s="14">
        <f>IF(OR(J9="",K9=""),"",MAX(0,K9-J9))</f>
        <v>0</v>
      </c>
      <c r="M9" s="9" t="s">
        <v>10</v>
      </c>
    </row>
    <row r="10" spans="1:13" s="9" customFormat="1" x14ac:dyDescent="0.25">
      <c r="A10" s="9" t="s">
        <v>197</v>
      </c>
      <c r="B10" s="14">
        <v>5</v>
      </c>
      <c r="C10" s="9" t="s">
        <v>74</v>
      </c>
      <c r="D10" s="14" t="s">
        <v>223</v>
      </c>
      <c r="E10" s="14" t="s">
        <v>224</v>
      </c>
      <c r="F10" s="14" t="s">
        <v>224</v>
      </c>
      <c r="G10" s="14" t="s">
        <v>224</v>
      </c>
      <c r="H10" s="9" t="s">
        <v>136</v>
      </c>
      <c r="I10" s="15">
        <v>46186</v>
      </c>
      <c r="J10" s="19">
        <f>IF($A10="","",1+IF(D10="Y",1+IF(E10="Y",1+IF(F10="Y",1+IF(G10="Y",1,0),0),0),0))</f>
        <v>2</v>
      </c>
      <c r="K10" s="14">
        <v>3</v>
      </c>
      <c r="L10" s="14">
        <f>IF(OR(J10="",K10=""),"",MAX(0,K10-J10))</f>
        <v>1</v>
      </c>
      <c r="M10" s="9" t="s">
        <v>10</v>
      </c>
    </row>
    <row r="11" spans="1:13" s="9" customFormat="1" x14ac:dyDescent="0.25">
      <c r="A11" s="9" t="s">
        <v>197</v>
      </c>
      <c r="B11" s="14">
        <v>6</v>
      </c>
      <c r="C11" s="9" t="s">
        <v>77</v>
      </c>
      <c r="D11" s="14" t="s">
        <v>223</v>
      </c>
      <c r="E11" s="14" t="s">
        <v>223</v>
      </c>
      <c r="F11" s="14" t="s">
        <v>224</v>
      </c>
      <c r="G11" s="14" t="s">
        <v>224</v>
      </c>
      <c r="H11" s="9" t="s">
        <v>147</v>
      </c>
      <c r="I11" s="15">
        <v>46219</v>
      </c>
      <c r="J11" s="19">
        <f>IF($A11="","",1+IF(D11="Y",1+IF(E11="Y",1+IF(F11="Y",1+IF(G11="Y",1,0),0),0),0))</f>
        <v>3</v>
      </c>
      <c r="K11" s="14">
        <v>3</v>
      </c>
      <c r="L11" s="14">
        <f>IF(OR(J11="",K11=""),"",MAX(0,K11-J11))</f>
        <v>0</v>
      </c>
      <c r="M11" s="9" t="s">
        <v>10</v>
      </c>
    </row>
    <row r="12" spans="1:13" s="9" customFormat="1" x14ac:dyDescent="0.25">
      <c r="A12" s="9" t="s">
        <v>197</v>
      </c>
      <c r="B12" s="14">
        <v>7</v>
      </c>
      <c r="C12" s="9" t="s">
        <v>80</v>
      </c>
      <c r="D12" s="14" t="s">
        <v>223</v>
      </c>
      <c r="E12" s="14" t="s">
        <v>223</v>
      </c>
      <c r="F12" s="14" t="s">
        <v>224</v>
      </c>
      <c r="G12" s="14" t="s">
        <v>224</v>
      </c>
      <c r="H12" s="9" t="s">
        <v>156</v>
      </c>
      <c r="I12" s="15">
        <v>46253</v>
      </c>
      <c r="J12" s="19">
        <f>IF($A12="","",1+IF(D12="Y",1+IF(E12="Y",1+IF(F12="Y",1+IF(G12="Y",1,0),0),0),0))</f>
        <v>3</v>
      </c>
      <c r="K12" s="14">
        <v>3</v>
      </c>
      <c r="L12" s="14">
        <f>IF(OR(J12="",K12=""),"",MAX(0,K12-J12))</f>
        <v>0</v>
      </c>
      <c r="M12" s="9" t="s">
        <v>10</v>
      </c>
    </row>
    <row r="13" spans="1:13" s="9" customFormat="1" x14ac:dyDescent="0.25">
      <c r="A13" s="9" t="s">
        <v>197</v>
      </c>
      <c r="B13" s="14">
        <v>8</v>
      </c>
      <c r="C13" s="9" t="s">
        <v>83</v>
      </c>
      <c r="D13" s="14" t="s">
        <v>223</v>
      </c>
      <c r="E13" s="14" t="s">
        <v>223</v>
      </c>
      <c r="F13" s="14" t="s">
        <v>224</v>
      </c>
      <c r="G13" s="14" t="s">
        <v>224</v>
      </c>
      <c r="H13" s="9" t="s">
        <v>165</v>
      </c>
      <c r="I13" s="15">
        <v>46287</v>
      </c>
      <c r="J13" s="19">
        <f>IF($A13="","",1+IF(D13="Y",1+IF(E13="Y",1+IF(F13="Y",1+IF(G13="Y",1,0),0),0),0))</f>
        <v>3</v>
      </c>
      <c r="K13" s="14">
        <v>3</v>
      </c>
      <c r="L13" s="14">
        <f>IF(OR(J13="",K13=""),"",MAX(0,K13-J13))</f>
        <v>0</v>
      </c>
      <c r="M13" s="9" t="s">
        <v>10</v>
      </c>
    </row>
    <row r="14" spans="1:13" s="9" customFormat="1" x14ac:dyDescent="0.25">
      <c r="A14" s="9" t="s">
        <v>197</v>
      </c>
      <c r="B14" s="14">
        <v>9</v>
      </c>
      <c r="C14" s="9" t="s">
        <v>86</v>
      </c>
      <c r="D14" s="14" t="s">
        <v>223</v>
      </c>
      <c r="E14" s="14" t="s">
        <v>224</v>
      </c>
      <c r="F14" s="14" t="s">
        <v>224</v>
      </c>
      <c r="G14" s="14" t="s">
        <v>224</v>
      </c>
      <c r="H14" s="9" t="s">
        <v>172</v>
      </c>
      <c r="I14" s="15">
        <v>46198</v>
      </c>
      <c r="J14" s="19">
        <f>IF($A14="","",1+IF(D14="Y",1+IF(E14="Y",1+IF(F14="Y",1+IF(G14="Y",1,0),0),0),0))</f>
        <v>2</v>
      </c>
      <c r="K14" s="14">
        <v>3</v>
      </c>
      <c r="L14" s="14">
        <f>IF(OR(J14="",K14=""),"",MAX(0,K14-J14))</f>
        <v>1</v>
      </c>
      <c r="M14" s="9" t="s">
        <v>10</v>
      </c>
    </row>
    <row r="15" spans="1:13" s="9" customFormat="1" x14ac:dyDescent="0.25">
      <c r="A15" s="9" t="s">
        <v>197</v>
      </c>
      <c r="B15" s="14">
        <v>10</v>
      </c>
      <c r="C15" s="9" t="s">
        <v>89</v>
      </c>
      <c r="D15" s="14" t="s">
        <v>223</v>
      </c>
      <c r="E15" s="14" t="s">
        <v>223</v>
      </c>
      <c r="F15" s="14" t="s">
        <v>224</v>
      </c>
      <c r="G15" s="14" t="s">
        <v>224</v>
      </c>
      <c r="H15" s="9" t="s">
        <v>183</v>
      </c>
      <c r="I15" s="15">
        <v>46204</v>
      </c>
      <c r="J15" s="19">
        <f>IF($A15="","",1+IF(D15="Y",1+IF(E15="Y",1+IF(F15="Y",1+IF(G15="Y",1,0),0),0),0))</f>
        <v>3</v>
      </c>
      <c r="K15" s="14">
        <v>3</v>
      </c>
      <c r="L15" s="14">
        <f>IF(OR(J15="",K15=""),"",MAX(0,K15-J15))</f>
        <v>0</v>
      </c>
      <c r="M15" s="9" t="s">
        <v>10</v>
      </c>
    </row>
    <row r="16" spans="1:13" s="9" customFormat="1" x14ac:dyDescent="0.25">
      <c r="A16" s="13" t="s">
        <v>202</v>
      </c>
      <c r="B16" s="16">
        <v>1</v>
      </c>
      <c r="C16" s="13" t="s">
        <v>62</v>
      </c>
      <c r="D16" s="16" t="s">
        <v>223</v>
      </c>
      <c r="E16" s="16" t="s">
        <v>224</v>
      </c>
      <c r="F16" s="16" t="s">
        <v>224</v>
      </c>
      <c r="G16" s="16" t="s">
        <v>224</v>
      </c>
      <c r="H16" s="13" t="s">
        <v>99</v>
      </c>
      <c r="I16" s="17">
        <v>46211</v>
      </c>
      <c r="J16" s="18">
        <f>IF($A16="","",1+IF(D16="Y",1+IF(E16="Y",1+IF(F16="Y",1+IF(G16="Y",1,0),0),0),0))</f>
        <v>2</v>
      </c>
      <c r="K16" s="16">
        <v>3</v>
      </c>
      <c r="L16" s="16">
        <f>IF(OR(J16="",K16=""),"",MAX(0,K16-J16))</f>
        <v>1</v>
      </c>
      <c r="M16" s="13" t="s">
        <v>10</v>
      </c>
    </row>
    <row r="17" spans="1:13" s="9" customFormat="1" x14ac:dyDescent="0.25">
      <c r="A17" s="9" t="s">
        <v>202</v>
      </c>
      <c r="B17" s="14">
        <v>2</v>
      </c>
      <c r="C17" s="9" t="s">
        <v>65</v>
      </c>
      <c r="D17" s="14" t="s">
        <v>223</v>
      </c>
      <c r="E17" s="14" t="s">
        <v>224</v>
      </c>
      <c r="F17" s="14" t="s">
        <v>224</v>
      </c>
      <c r="G17" s="14" t="s">
        <v>224</v>
      </c>
      <c r="H17" s="9" t="s">
        <v>109</v>
      </c>
      <c r="I17" s="15">
        <v>46245</v>
      </c>
      <c r="J17" s="19">
        <f>IF($A17="","",1+IF(D17="Y",1+IF(E17="Y",1+IF(F17="Y",1+IF(G17="Y",1,0),0),0),0))</f>
        <v>2</v>
      </c>
      <c r="K17" s="14">
        <v>3</v>
      </c>
      <c r="L17" s="14">
        <f>IF(OR(J17="",K17=""),"",MAX(0,K17-J17))</f>
        <v>1</v>
      </c>
      <c r="M17" s="9" t="s">
        <v>10</v>
      </c>
    </row>
    <row r="18" spans="1:13" s="9" customFormat="1" x14ac:dyDescent="0.25">
      <c r="A18" s="9" t="s">
        <v>202</v>
      </c>
      <c r="B18" s="14">
        <v>3</v>
      </c>
      <c r="C18" s="9" t="s">
        <v>68</v>
      </c>
      <c r="D18" s="14" t="s">
        <v>223</v>
      </c>
      <c r="E18" s="14" t="s">
        <v>223</v>
      </c>
      <c r="F18" s="14" t="s">
        <v>224</v>
      </c>
      <c r="G18" s="14" t="s">
        <v>224</v>
      </c>
      <c r="H18" s="9" t="s">
        <v>120</v>
      </c>
      <c r="I18" s="15">
        <v>46279</v>
      </c>
      <c r="J18" s="19">
        <f>IF($A18="","",1+IF(D18="Y",1+IF(E18="Y",1+IF(F18="Y",1+IF(G18="Y",1,0),0),0),0))</f>
        <v>3</v>
      </c>
      <c r="K18" s="14">
        <v>3</v>
      </c>
      <c r="L18" s="14">
        <f>IF(OR(J18="",K18=""),"",MAX(0,K18-J18))</f>
        <v>0</v>
      </c>
      <c r="M18" s="9" t="s">
        <v>10</v>
      </c>
    </row>
    <row r="19" spans="1:13" s="9" customFormat="1" x14ac:dyDescent="0.25">
      <c r="A19" s="9" t="s">
        <v>202</v>
      </c>
      <c r="B19" s="14">
        <v>4</v>
      </c>
      <c r="C19" s="9" t="s">
        <v>71</v>
      </c>
      <c r="D19" s="14" t="s">
        <v>223</v>
      </c>
      <c r="E19" s="14" t="s">
        <v>224</v>
      </c>
      <c r="F19" s="14" t="s">
        <v>224</v>
      </c>
      <c r="G19" s="14" t="s">
        <v>224</v>
      </c>
      <c r="H19" s="9" t="s">
        <v>127</v>
      </c>
      <c r="I19" s="15">
        <v>46190</v>
      </c>
      <c r="J19" s="19">
        <f>IF($A19="","",1+IF(D19="Y",1+IF(E19="Y",1+IF(F19="Y",1+IF(G19="Y",1,0),0),0),0))</f>
        <v>2</v>
      </c>
      <c r="K19" s="14">
        <v>3</v>
      </c>
      <c r="L19" s="14">
        <f>IF(OR(J19="",K19=""),"",MAX(0,K19-J19))</f>
        <v>1</v>
      </c>
      <c r="M19" s="9" t="s">
        <v>10</v>
      </c>
    </row>
    <row r="20" spans="1:13" s="9" customFormat="1" x14ac:dyDescent="0.25">
      <c r="A20" s="9" t="s">
        <v>202</v>
      </c>
      <c r="B20" s="14">
        <v>5</v>
      </c>
      <c r="C20" s="9" t="s">
        <v>74</v>
      </c>
      <c r="D20" s="14" t="s">
        <v>223</v>
      </c>
      <c r="E20" s="14" t="s">
        <v>224</v>
      </c>
      <c r="F20" s="14" t="s">
        <v>224</v>
      </c>
      <c r="G20" s="14" t="s">
        <v>224</v>
      </c>
      <c r="H20" s="9" t="s">
        <v>136</v>
      </c>
      <c r="I20" s="15">
        <v>46223</v>
      </c>
      <c r="J20" s="19">
        <f>IF($A20="","",1+IF(D20="Y",1+IF(E20="Y",1+IF(F20="Y",1+IF(G20="Y",1,0),0),0),0))</f>
        <v>2</v>
      </c>
      <c r="K20" s="14">
        <v>3</v>
      </c>
      <c r="L20" s="14">
        <f>IF(OR(J20="",K20=""),"",MAX(0,K20-J20))</f>
        <v>1</v>
      </c>
      <c r="M20" s="9" t="s">
        <v>10</v>
      </c>
    </row>
    <row r="21" spans="1:13" s="9" customFormat="1" x14ac:dyDescent="0.25">
      <c r="A21" s="9" t="s">
        <v>202</v>
      </c>
      <c r="B21" s="14">
        <v>6</v>
      </c>
      <c r="C21" s="9" t="s">
        <v>77</v>
      </c>
      <c r="D21" s="14" t="s">
        <v>223</v>
      </c>
      <c r="E21" s="14" t="s">
        <v>224</v>
      </c>
      <c r="F21" s="14" t="s">
        <v>224</v>
      </c>
      <c r="G21" s="14" t="s">
        <v>224</v>
      </c>
      <c r="H21" s="9" t="s">
        <v>145</v>
      </c>
      <c r="I21" s="15">
        <v>46257</v>
      </c>
      <c r="J21" s="19">
        <f>IF($A21="","",1+IF(D21="Y",1+IF(E21="Y",1+IF(F21="Y",1+IF(G21="Y",1,0),0),0),0))</f>
        <v>2</v>
      </c>
      <c r="K21" s="14">
        <v>3</v>
      </c>
      <c r="L21" s="14">
        <f>IF(OR(J21="",K21=""),"",MAX(0,K21-J21))</f>
        <v>1</v>
      </c>
      <c r="M21" s="9" t="s">
        <v>10</v>
      </c>
    </row>
    <row r="22" spans="1:13" s="9" customFormat="1" x14ac:dyDescent="0.25">
      <c r="A22" s="9" t="s">
        <v>202</v>
      </c>
      <c r="B22" s="14">
        <v>7</v>
      </c>
      <c r="C22" s="9" t="s">
        <v>80</v>
      </c>
      <c r="D22" s="14" t="s">
        <v>223</v>
      </c>
      <c r="E22" s="14" t="s">
        <v>224</v>
      </c>
      <c r="F22" s="14" t="s">
        <v>224</v>
      </c>
      <c r="G22" s="14" t="s">
        <v>224</v>
      </c>
      <c r="H22" s="9" t="s">
        <v>154</v>
      </c>
      <c r="I22" s="15">
        <v>46291</v>
      </c>
      <c r="J22" s="19">
        <f>IF($A22="","",1+IF(D22="Y",1+IF(E22="Y",1+IF(F22="Y",1+IF(G22="Y",1,0),0),0),0))</f>
        <v>2</v>
      </c>
      <c r="K22" s="14">
        <v>3</v>
      </c>
      <c r="L22" s="14">
        <f>IF(OR(J22="",K22=""),"",MAX(0,K22-J22))</f>
        <v>1</v>
      </c>
      <c r="M22" s="9" t="s">
        <v>10</v>
      </c>
    </row>
    <row r="23" spans="1:13" s="9" customFormat="1" x14ac:dyDescent="0.25">
      <c r="A23" s="9" t="s">
        <v>202</v>
      </c>
      <c r="B23" s="14">
        <v>8</v>
      </c>
      <c r="C23" s="9" t="s">
        <v>83</v>
      </c>
      <c r="D23" s="14" t="s">
        <v>224</v>
      </c>
      <c r="E23" s="14" t="s">
        <v>224</v>
      </c>
      <c r="F23" s="14" t="s">
        <v>224</v>
      </c>
      <c r="G23" s="14" t="s">
        <v>224</v>
      </c>
      <c r="H23" s="9" t="s">
        <v>107</v>
      </c>
      <c r="I23" s="15"/>
      <c r="J23" s="19">
        <f>IF($A23="","",1+IF(D23="Y",1+IF(E23="Y",1+IF(F23="Y",1+IF(G23="Y",1,0),0),0),0))</f>
        <v>1</v>
      </c>
      <c r="K23" s="14">
        <v>3</v>
      </c>
      <c r="L23" s="14">
        <f>IF(OR(J23="",K23=""),"",MAX(0,K23-J23))</f>
        <v>2</v>
      </c>
      <c r="M23" s="9" t="s">
        <v>225</v>
      </c>
    </row>
    <row r="24" spans="1:13" s="9" customFormat="1" x14ac:dyDescent="0.25">
      <c r="A24" s="9" t="s">
        <v>202</v>
      </c>
      <c r="B24" s="14">
        <v>9</v>
      </c>
      <c r="C24" s="9" t="s">
        <v>86</v>
      </c>
      <c r="D24" s="14" t="s">
        <v>223</v>
      </c>
      <c r="E24" s="14" t="s">
        <v>224</v>
      </c>
      <c r="F24" s="14" t="s">
        <v>224</v>
      </c>
      <c r="G24" s="14" t="s">
        <v>224</v>
      </c>
      <c r="H24" s="9" t="s">
        <v>172</v>
      </c>
      <c r="I24" s="15">
        <v>46208</v>
      </c>
      <c r="J24" s="19">
        <f>IF($A24="","",1+IF(D24="Y",1+IF(E24="Y",1+IF(F24="Y",1+IF(G24="Y",1,0),0),0),0))</f>
        <v>2</v>
      </c>
      <c r="K24" s="14">
        <v>3</v>
      </c>
      <c r="L24" s="14">
        <f>IF(OR(J24="",K24=""),"",MAX(0,K24-J24))</f>
        <v>1</v>
      </c>
      <c r="M24" s="9" t="s">
        <v>10</v>
      </c>
    </row>
    <row r="25" spans="1:13" s="9" customFormat="1" x14ac:dyDescent="0.25">
      <c r="A25" s="9" t="s">
        <v>202</v>
      </c>
      <c r="B25" s="14">
        <v>10</v>
      </c>
      <c r="C25" s="9" t="s">
        <v>89</v>
      </c>
      <c r="D25" s="14" t="s">
        <v>223</v>
      </c>
      <c r="E25" s="14" t="s">
        <v>224</v>
      </c>
      <c r="F25" s="14" t="s">
        <v>224</v>
      </c>
      <c r="G25" s="14" t="s">
        <v>224</v>
      </c>
      <c r="H25" s="9" t="s">
        <v>181</v>
      </c>
      <c r="I25" s="15">
        <v>46242</v>
      </c>
      <c r="J25" s="19">
        <f>IF($A25="","",1+IF(D25="Y",1+IF(E25="Y",1+IF(F25="Y",1+IF(G25="Y",1,0),0),0),0))</f>
        <v>2</v>
      </c>
      <c r="K25" s="14">
        <v>3</v>
      </c>
      <c r="L25" s="14">
        <f>IF(OR(J25="",K25=""),"",MAX(0,K25-J25))</f>
        <v>1</v>
      </c>
      <c r="M25" s="9" t="s">
        <v>10</v>
      </c>
    </row>
    <row r="26" spans="1:13" s="9" customFormat="1" x14ac:dyDescent="0.25">
      <c r="A26" s="13" t="s">
        <v>204</v>
      </c>
      <c r="B26" s="16">
        <v>1</v>
      </c>
      <c r="C26" s="13" t="s">
        <v>62</v>
      </c>
      <c r="D26" s="16" t="s">
        <v>223</v>
      </c>
      <c r="E26" s="16" t="s">
        <v>224</v>
      </c>
      <c r="F26" s="16" t="s">
        <v>224</v>
      </c>
      <c r="G26" s="16" t="s">
        <v>224</v>
      </c>
      <c r="H26" s="13" t="s">
        <v>99</v>
      </c>
      <c r="I26" s="17">
        <v>46249</v>
      </c>
      <c r="J26" s="18">
        <f>IF($A26="","",1+IF(D26="Y",1+IF(E26="Y",1+IF(F26="Y",1+IF(G26="Y",1,0),0),0),0))</f>
        <v>2</v>
      </c>
      <c r="K26" s="16">
        <v>2</v>
      </c>
      <c r="L26" s="16">
        <f>IF(OR(J26="",K26=""),"",MAX(0,K26-J26))</f>
        <v>0</v>
      </c>
      <c r="M26" s="13" t="s">
        <v>10</v>
      </c>
    </row>
    <row r="27" spans="1:13" s="9" customFormat="1" x14ac:dyDescent="0.25">
      <c r="A27" s="9" t="s">
        <v>204</v>
      </c>
      <c r="B27" s="14">
        <v>2</v>
      </c>
      <c r="C27" s="9" t="s">
        <v>65</v>
      </c>
      <c r="D27" s="14" t="s">
        <v>223</v>
      </c>
      <c r="E27" s="14" t="s">
        <v>224</v>
      </c>
      <c r="F27" s="14" t="s">
        <v>224</v>
      </c>
      <c r="G27" s="14" t="s">
        <v>224</v>
      </c>
      <c r="H27" s="9" t="s">
        <v>109</v>
      </c>
      <c r="I27" s="15">
        <v>46283</v>
      </c>
      <c r="J27" s="19">
        <f>IF($A27="","",1+IF(D27="Y",1+IF(E27="Y",1+IF(F27="Y",1+IF(G27="Y",1,0),0),0),0))</f>
        <v>2</v>
      </c>
      <c r="K27" s="14">
        <v>2</v>
      </c>
      <c r="L27" s="14">
        <f>IF(OR(J27="",K27=""),"",MAX(0,K27-J27))</f>
        <v>0</v>
      </c>
      <c r="M27" s="9" t="s">
        <v>10</v>
      </c>
    </row>
    <row r="28" spans="1:13" s="9" customFormat="1" x14ac:dyDescent="0.25">
      <c r="A28" s="9" t="s">
        <v>204</v>
      </c>
      <c r="B28" s="14">
        <v>3</v>
      </c>
      <c r="C28" s="9" t="s">
        <v>68</v>
      </c>
      <c r="D28" s="14" t="s">
        <v>224</v>
      </c>
      <c r="E28" s="14" t="s">
        <v>224</v>
      </c>
      <c r="F28" s="14" t="s">
        <v>224</v>
      </c>
      <c r="G28" s="14" t="s">
        <v>224</v>
      </c>
      <c r="H28" s="9" t="s">
        <v>107</v>
      </c>
      <c r="I28" s="15"/>
      <c r="J28" s="19">
        <f>IF($A28="","",1+IF(D28="Y",1+IF(E28="Y",1+IF(F28="Y",1+IF(G28="Y",1,0),0),0),0))</f>
        <v>1</v>
      </c>
      <c r="K28" s="14">
        <v>3</v>
      </c>
      <c r="L28" s="14">
        <f>IF(OR(J28="",K28=""),"",MAX(0,K28-J28))</f>
        <v>2</v>
      </c>
      <c r="M28" s="9" t="s">
        <v>10</v>
      </c>
    </row>
    <row r="29" spans="1:13" s="9" customFormat="1" x14ac:dyDescent="0.25">
      <c r="A29" s="9" t="s">
        <v>204</v>
      </c>
      <c r="B29" s="14">
        <v>4</v>
      </c>
      <c r="C29" s="9" t="s">
        <v>71</v>
      </c>
      <c r="D29" s="14" t="s">
        <v>223</v>
      </c>
      <c r="E29" s="14" t="s">
        <v>224</v>
      </c>
      <c r="F29" s="14" t="s">
        <v>224</v>
      </c>
      <c r="G29" s="14" t="s">
        <v>224</v>
      </c>
      <c r="H29" s="9" t="s">
        <v>127</v>
      </c>
      <c r="I29" s="15">
        <v>46227</v>
      </c>
      <c r="J29" s="19">
        <f>IF($A29="","",1+IF(D29="Y",1+IF(E29="Y",1+IF(F29="Y",1+IF(G29="Y",1,0),0),0),0))</f>
        <v>2</v>
      </c>
      <c r="K29" s="14">
        <v>2</v>
      </c>
      <c r="L29" s="14">
        <f>IF(OR(J29="",K29=""),"",MAX(0,K29-J29))</f>
        <v>0</v>
      </c>
      <c r="M29" s="9" t="s">
        <v>10</v>
      </c>
    </row>
    <row r="30" spans="1:13" s="9" customFormat="1" x14ac:dyDescent="0.25">
      <c r="A30" s="9" t="s">
        <v>204</v>
      </c>
      <c r="B30" s="14">
        <v>5</v>
      </c>
      <c r="C30" s="9" t="s">
        <v>74</v>
      </c>
      <c r="D30" s="14" t="s">
        <v>223</v>
      </c>
      <c r="E30" s="14" t="s">
        <v>224</v>
      </c>
      <c r="F30" s="14" t="s">
        <v>224</v>
      </c>
      <c r="G30" s="14" t="s">
        <v>224</v>
      </c>
      <c r="H30" s="9" t="s">
        <v>136</v>
      </c>
      <c r="I30" s="15">
        <v>46261</v>
      </c>
      <c r="J30" s="19">
        <f>IF($A30="","",1+IF(D30="Y",1+IF(E30="Y",1+IF(F30="Y",1+IF(G30="Y",1,0),0),0),0))</f>
        <v>2</v>
      </c>
      <c r="K30" s="14">
        <v>2</v>
      </c>
      <c r="L30" s="14">
        <f>IF(OR(J30="",K30=""),"",MAX(0,K30-J30))</f>
        <v>0</v>
      </c>
      <c r="M30" s="9" t="s">
        <v>10</v>
      </c>
    </row>
    <row r="31" spans="1:13" s="9" customFormat="1" x14ac:dyDescent="0.25">
      <c r="A31" s="9" t="s">
        <v>204</v>
      </c>
      <c r="B31" s="14">
        <v>6</v>
      </c>
      <c r="C31" s="9" t="s">
        <v>77</v>
      </c>
      <c r="D31" s="14" t="s">
        <v>223</v>
      </c>
      <c r="E31" s="14" t="s">
        <v>224</v>
      </c>
      <c r="F31" s="14" t="s">
        <v>224</v>
      </c>
      <c r="G31" s="14" t="s">
        <v>224</v>
      </c>
      <c r="H31" s="9" t="s">
        <v>145</v>
      </c>
      <c r="I31" s="15">
        <v>46268</v>
      </c>
      <c r="J31" s="19">
        <f>IF($A31="","",1+IF(D31="Y",1+IF(E31="Y",1+IF(F31="Y",1+IF(G31="Y",1,0),0),0),0))</f>
        <v>2</v>
      </c>
      <c r="K31" s="14">
        <v>3</v>
      </c>
      <c r="L31" s="14">
        <f>IF(OR(J31="",K31=""),"",MAX(0,K31-J31))</f>
        <v>1</v>
      </c>
      <c r="M31" s="9" t="s">
        <v>10</v>
      </c>
    </row>
    <row r="32" spans="1:13" s="9" customFormat="1" x14ac:dyDescent="0.25">
      <c r="A32" s="9" t="s">
        <v>204</v>
      </c>
      <c r="B32" s="14">
        <v>7</v>
      </c>
      <c r="C32" s="9" t="s">
        <v>80</v>
      </c>
      <c r="D32" s="14" t="s">
        <v>224</v>
      </c>
      <c r="E32" s="14" t="s">
        <v>224</v>
      </c>
      <c r="F32" s="14" t="s">
        <v>224</v>
      </c>
      <c r="G32" s="14" t="s">
        <v>224</v>
      </c>
      <c r="H32" s="9" t="s">
        <v>107</v>
      </c>
      <c r="I32" s="15"/>
      <c r="J32" s="19">
        <f>IF($A32="","",1+IF(D32="Y",1+IF(E32="Y",1+IF(F32="Y",1+IF(G32="Y",1,0),0),0),0))</f>
        <v>1</v>
      </c>
      <c r="K32" s="14">
        <v>3</v>
      </c>
      <c r="L32" s="14">
        <f>IF(OR(J32="",K32=""),"",MAX(0,K32-J32))</f>
        <v>2</v>
      </c>
      <c r="M32" s="9" t="s">
        <v>10</v>
      </c>
    </row>
    <row r="33" spans="1:13" s="9" customFormat="1" x14ac:dyDescent="0.25">
      <c r="A33" s="9" t="s">
        <v>204</v>
      </c>
      <c r="B33" s="14">
        <v>8</v>
      </c>
      <c r="C33" s="9" t="s">
        <v>83</v>
      </c>
      <c r="D33" s="14" t="s">
        <v>223</v>
      </c>
      <c r="E33" s="14" t="s">
        <v>224</v>
      </c>
      <c r="F33" s="14" t="s">
        <v>224</v>
      </c>
      <c r="G33" s="14" t="s">
        <v>224</v>
      </c>
      <c r="H33" s="9" t="s">
        <v>163</v>
      </c>
      <c r="I33" s="15">
        <v>46212</v>
      </c>
      <c r="J33" s="19">
        <f>IF($A33="","",1+IF(D33="Y",1+IF(E33="Y",1+IF(F33="Y",1+IF(G33="Y",1,0),0),0),0))</f>
        <v>2</v>
      </c>
      <c r="K33" s="14">
        <v>3</v>
      </c>
      <c r="L33" s="14">
        <f>IF(OR(J33="",K33=""),"",MAX(0,K33-J33))</f>
        <v>1</v>
      </c>
      <c r="M33" s="9" t="s">
        <v>10</v>
      </c>
    </row>
    <row r="34" spans="1:13" s="9" customFormat="1" x14ac:dyDescent="0.25">
      <c r="A34" s="9" t="s">
        <v>204</v>
      </c>
      <c r="B34" s="14">
        <v>9</v>
      </c>
      <c r="C34" s="9" t="s">
        <v>86</v>
      </c>
      <c r="D34" s="14" t="s">
        <v>224</v>
      </c>
      <c r="E34" s="14" t="s">
        <v>224</v>
      </c>
      <c r="F34" s="14" t="s">
        <v>224</v>
      </c>
      <c r="G34" s="14" t="s">
        <v>224</v>
      </c>
      <c r="H34" s="9" t="s">
        <v>107</v>
      </c>
      <c r="I34" s="15"/>
      <c r="J34" s="19">
        <f>IF($A34="","",1+IF(D34="Y",1+IF(E34="Y",1+IF(F34="Y",1+IF(G34="Y",1,0),0),0),0))</f>
        <v>1</v>
      </c>
      <c r="K34" s="14">
        <v>2</v>
      </c>
      <c r="L34" s="14">
        <f>IF(OR(J34="",K34=""),"",MAX(0,K34-J34))</f>
        <v>1</v>
      </c>
      <c r="M34" s="9" t="s">
        <v>10</v>
      </c>
    </row>
    <row r="35" spans="1:13" s="9" customFormat="1" x14ac:dyDescent="0.25">
      <c r="A35" s="9" t="s">
        <v>204</v>
      </c>
      <c r="B35" s="14">
        <v>10</v>
      </c>
      <c r="C35" s="9" t="s">
        <v>89</v>
      </c>
      <c r="D35" s="14" t="s">
        <v>224</v>
      </c>
      <c r="E35" s="14" t="s">
        <v>224</v>
      </c>
      <c r="F35" s="14" t="s">
        <v>224</v>
      </c>
      <c r="G35" s="14" t="s">
        <v>224</v>
      </c>
      <c r="H35" s="9" t="s">
        <v>107</v>
      </c>
      <c r="I35" s="15"/>
      <c r="J35" s="19">
        <f>IF($A35="","",1+IF(D35="Y",1+IF(E35="Y",1+IF(F35="Y",1+IF(G35="Y",1,0),0),0),0))</f>
        <v>1</v>
      </c>
      <c r="K35" s="14">
        <v>2</v>
      </c>
      <c r="L35" s="14">
        <f>IF(OR(J35="",K35=""),"",MAX(0,K35-J35))</f>
        <v>1</v>
      </c>
      <c r="M35" s="9" t="s">
        <v>10</v>
      </c>
    </row>
    <row r="36" spans="1:13" s="9" customFormat="1" x14ac:dyDescent="0.25">
      <c r="A36" s="13" t="s">
        <v>208</v>
      </c>
      <c r="B36" s="16">
        <v>1</v>
      </c>
      <c r="C36" s="13" t="s">
        <v>62</v>
      </c>
      <c r="D36" s="16" t="s">
        <v>223</v>
      </c>
      <c r="E36" s="16" t="s">
        <v>224</v>
      </c>
      <c r="F36" s="16" t="s">
        <v>224</v>
      </c>
      <c r="G36" s="16" t="s">
        <v>224</v>
      </c>
      <c r="H36" s="13" t="s">
        <v>99</v>
      </c>
      <c r="I36" s="17">
        <v>46287</v>
      </c>
      <c r="J36" s="18">
        <f>IF($A36="","",1+IF(D36="Y",1+IF(E36="Y",1+IF(F36="Y",1+IF(G36="Y",1,0),0),0),0))</f>
        <v>2</v>
      </c>
      <c r="K36" s="16">
        <v>2</v>
      </c>
      <c r="L36" s="16">
        <f>IF(OR(J36="",K36=""),"",MAX(0,K36-J36))</f>
        <v>0</v>
      </c>
      <c r="M36" s="13" t="s">
        <v>10</v>
      </c>
    </row>
    <row r="37" spans="1:13" s="9" customFormat="1" x14ac:dyDescent="0.25">
      <c r="A37" s="9" t="s">
        <v>208</v>
      </c>
      <c r="B37" s="14">
        <v>2</v>
      </c>
      <c r="C37" s="9" t="s">
        <v>65</v>
      </c>
      <c r="D37" s="14" t="s">
        <v>223</v>
      </c>
      <c r="E37" s="14" t="s">
        <v>224</v>
      </c>
      <c r="F37" s="14" t="s">
        <v>224</v>
      </c>
      <c r="G37" s="14" t="s">
        <v>224</v>
      </c>
      <c r="H37" s="9" t="s">
        <v>109</v>
      </c>
      <c r="I37" s="15">
        <v>46198</v>
      </c>
      <c r="J37" s="19">
        <f>IF($A37="","",1+IF(D37="Y",1+IF(E37="Y",1+IF(F37="Y",1+IF(G37="Y",1,0),0),0),0))</f>
        <v>2</v>
      </c>
      <c r="K37" s="14">
        <v>2</v>
      </c>
      <c r="L37" s="14">
        <f>IF(OR(J37="",K37=""),"",MAX(0,K37-J37))</f>
        <v>0</v>
      </c>
      <c r="M37" s="9" t="s">
        <v>10</v>
      </c>
    </row>
    <row r="38" spans="1:13" s="9" customFormat="1" x14ac:dyDescent="0.25">
      <c r="A38" s="9" t="s">
        <v>208</v>
      </c>
      <c r="B38" s="14">
        <v>3</v>
      </c>
      <c r="C38" s="9" t="s">
        <v>68</v>
      </c>
      <c r="D38" s="14" t="s">
        <v>224</v>
      </c>
      <c r="E38" s="14" t="s">
        <v>224</v>
      </c>
      <c r="F38" s="14" t="s">
        <v>224</v>
      </c>
      <c r="G38" s="14" t="s">
        <v>224</v>
      </c>
      <c r="H38" s="9" t="s">
        <v>107</v>
      </c>
      <c r="I38" s="15"/>
      <c r="J38" s="19">
        <f>IF($A38="","",1+IF(D38="Y",1+IF(E38="Y",1+IF(F38="Y",1+IF(G38="Y",1,0),0),0),0))</f>
        <v>1</v>
      </c>
      <c r="K38" s="14">
        <v>2</v>
      </c>
      <c r="L38" s="14">
        <f>IF(OR(J38="",K38=""),"",MAX(0,K38-J38))</f>
        <v>1</v>
      </c>
      <c r="M38" s="9" t="s">
        <v>10</v>
      </c>
    </row>
    <row r="39" spans="1:13" s="9" customFormat="1" x14ac:dyDescent="0.25">
      <c r="A39" s="9" t="s">
        <v>208</v>
      </c>
      <c r="B39" s="14">
        <v>4</v>
      </c>
      <c r="C39" s="9" t="s">
        <v>71</v>
      </c>
      <c r="D39" s="14" t="s">
        <v>224</v>
      </c>
      <c r="E39" s="14" t="s">
        <v>224</v>
      </c>
      <c r="F39" s="14" t="s">
        <v>224</v>
      </c>
      <c r="G39" s="14" t="s">
        <v>224</v>
      </c>
      <c r="H39" s="9" t="s">
        <v>107</v>
      </c>
      <c r="I39" s="15"/>
      <c r="J39" s="19">
        <f>IF($A39="","",1+IF(D39="Y",1+IF(E39="Y",1+IF(F39="Y",1+IF(G39="Y",1,0),0),0),0))</f>
        <v>1</v>
      </c>
      <c r="K39" s="14">
        <v>2</v>
      </c>
      <c r="L39" s="14">
        <f>IF(OR(J39="",K39=""),"",MAX(0,K39-J39))</f>
        <v>1</v>
      </c>
      <c r="M39" s="9" t="s">
        <v>10</v>
      </c>
    </row>
    <row r="40" spans="1:13" s="9" customFormat="1" x14ac:dyDescent="0.25">
      <c r="A40" s="9" t="s">
        <v>208</v>
      </c>
      <c r="B40" s="14">
        <v>5</v>
      </c>
      <c r="C40" s="9" t="s">
        <v>74</v>
      </c>
      <c r="D40" s="14" t="s">
        <v>223</v>
      </c>
      <c r="E40" s="14" t="s">
        <v>224</v>
      </c>
      <c r="F40" s="14" t="s">
        <v>224</v>
      </c>
      <c r="G40" s="14" t="s">
        <v>224</v>
      </c>
      <c r="H40" s="9" t="s">
        <v>136</v>
      </c>
      <c r="I40" s="15">
        <v>46272</v>
      </c>
      <c r="J40" s="19">
        <f>IF($A40="","",1+IF(D40="Y",1+IF(E40="Y",1+IF(F40="Y",1+IF(G40="Y",1,0),0),0),0))</f>
        <v>2</v>
      </c>
      <c r="K40" s="14">
        <v>2</v>
      </c>
      <c r="L40" s="14">
        <f>IF(OR(J40="",K40=""),"",MAX(0,K40-J40))</f>
        <v>0</v>
      </c>
      <c r="M40" s="9" t="s">
        <v>10</v>
      </c>
    </row>
    <row r="41" spans="1:13" s="9" customFormat="1" x14ac:dyDescent="0.25">
      <c r="A41" s="9" t="s">
        <v>208</v>
      </c>
      <c r="B41" s="14">
        <v>6</v>
      </c>
      <c r="C41" s="9" t="s">
        <v>77</v>
      </c>
      <c r="D41" s="14" t="s">
        <v>224</v>
      </c>
      <c r="E41" s="14" t="s">
        <v>224</v>
      </c>
      <c r="F41" s="14" t="s">
        <v>224</v>
      </c>
      <c r="G41" s="14" t="s">
        <v>224</v>
      </c>
      <c r="H41" s="9" t="s">
        <v>107</v>
      </c>
      <c r="I41" s="15"/>
      <c r="J41" s="19">
        <f>IF($A41="","",1+IF(D41="Y",1+IF(E41="Y",1+IF(F41="Y",1+IF(G41="Y",1,0),0),0),0))</f>
        <v>1</v>
      </c>
      <c r="K41" s="14">
        <v>2</v>
      </c>
      <c r="L41" s="14">
        <f>IF(OR(J41="",K41=""),"",MAX(0,K41-J41))</f>
        <v>1</v>
      </c>
      <c r="M41" s="9" t="s">
        <v>10</v>
      </c>
    </row>
    <row r="42" spans="1:13" s="9" customFormat="1" x14ac:dyDescent="0.25">
      <c r="A42" s="9" t="s">
        <v>208</v>
      </c>
      <c r="B42" s="14">
        <v>7</v>
      </c>
      <c r="C42" s="9" t="s">
        <v>80</v>
      </c>
      <c r="D42" s="14" t="s">
        <v>224</v>
      </c>
      <c r="E42" s="14" t="s">
        <v>224</v>
      </c>
      <c r="F42" s="14" t="s">
        <v>224</v>
      </c>
      <c r="G42" s="14" t="s">
        <v>224</v>
      </c>
      <c r="H42" s="9" t="s">
        <v>107</v>
      </c>
      <c r="I42" s="15"/>
      <c r="J42" s="19">
        <f>IF($A42="","",1+IF(D42="Y",1+IF(E42="Y",1+IF(F42="Y",1+IF(G42="Y",1,0),0),0),0))</f>
        <v>1</v>
      </c>
      <c r="K42" s="14">
        <v>2</v>
      </c>
      <c r="L42" s="14">
        <f>IF(OR(J42="",K42=""),"",MAX(0,K42-J42))</f>
        <v>1</v>
      </c>
      <c r="M42" s="9" t="s">
        <v>10</v>
      </c>
    </row>
    <row r="43" spans="1:13" s="9" customFormat="1" x14ac:dyDescent="0.25">
      <c r="A43" s="9" t="s">
        <v>208</v>
      </c>
      <c r="B43" s="14">
        <v>8</v>
      </c>
      <c r="C43" s="9" t="s">
        <v>83</v>
      </c>
      <c r="D43" s="14" t="s">
        <v>223</v>
      </c>
      <c r="E43" s="14" t="s">
        <v>224</v>
      </c>
      <c r="F43" s="14" t="s">
        <v>224</v>
      </c>
      <c r="G43" s="14" t="s">
        <v>224</v>
      </c>
      <c r="H43" s="9" t="s">
        <v>163</v>
      </c>
      <c r="I43" s="15">
        <v>46250</v>
      </c>
      <c r="J43" s="19">
        <f>IF($A43="","",1+IF(D43="Y",1+IF(E43="Y",1+IF(F43="Y",1+IF(G43="Y",1,0),0),0),0))</f>
        <v>2</v>
      </c>
      <c r="K43" s="14">
        <v>2</v>
      </c>
      <c r="L43" s="14">
        <f>IF(OR(J43="",K43=""),"",MAX(0,K43-J43))</f>
        <v>0</v>
      </c>
      <c r="M43" s="9" t="s">
        <v>10</v>
      </c>
    </row>
    <row r="44" spans="1:13" s="9" customFormat="1" x14ac:dyDescent="0.25">
      <c r="A44" s="9" t="s">
        <v>208</v>
      </c>
      <c r="B44" s="14">
        <v>9</v>
      </c>
      <c r="C44" s="9" t="s">
        <v>86</v>
      </c>
      <c r="D44" s="14" t="s">
        <v>224</v>
      </c>
      <c r="E44" s="14" t="s">
        <v>224</v>
      </c>
      <c r="F44" s="14" t="s">
        <v>224</v>
      </c>
      <c r="G44" s="14" t="s">
        <v>224</v>
      </c>
      <c r="H44" s="9" t="s">
        <v>107</v>
      </c>
      <c r="I44" s="15"/>
      <c r="J44" s="19">
        <f>IF($A44="","",1+IF(D44="Y",1+IF(E44="Y",1+IF(F44="Y",1+IF(G44="Y",1,0),0),0),0))</f>
        <v>1</v>
      </c>
      <c r="K44" s="14">
        <v>2</v>
      </c>
      <c r="L44" s="14">
        <f>IF(OR(J44="",K44=""),"",MAX(0,K44-J44))</f>
        <v>1</v>
      </c>
      <c r="M44" s="9" t="s">
        <v>10</v>
      </c>
    </row>
    <row r="45" spans="1:13" s="9" customFormat="1" x14ac:dyDescent="0.25">
      <c r="A45" s="9" t="s">
        <v>208</v>
      </c>
      <c r="B45" s="14">
        <v>10</v>
      </c>
      <c r="C45" s="9" t="s">
        <v>89</v>
      </c>
      <c r="D45" s="14" t="s">
        <v>223</v>
      </c>
      <c r="E45" s="14" t="s">
        <v>224</v>
      </c>
      <c r="F45" s="14" t="s">
        <v>224</v>
      </c>
      <c r="G45" s="14" t="s">
        <v>224</v>
      </c>
      <c r="H45" s="9" t="s">
        <v>181</v>
      </c>
      <c r="I45" s="15">
        <v>46195</v>
      </c>
      <c r="J45" s="19">
        <f>IF($A45="","",1+IF(D45="Y",1+IF(E45="Y",1+IF(F45="Y",1+IF(G45="Y",1,0),0),0),0))</f>
        <v>2</v>
      </c>
      <c r="K45" s="14">
        <v>2</v>
      </c>
      <c r="L45" s="14">
        <f>IF(OR(J45="",K45=""),"",MAX(0,K45-J45))</f>
        <v>0</v>
      </c>
      <c r="M45" s="9" t="s">
        <v>10</v>
      </c>
    </row>
    <row r="46" spans="1:13" s="9" customFormat="1" x14ac:dyDescent="0.25">
      <c r="A46" s="13" t="s">
        <v>10</v>
      </c>
      <c r="B46" s="16">
        <v>1</v>
      </c>
      <c r="C46" s="13" t="s">
        <v>62</v>
      </c>
      <c r="D46" s="16" t="s">
        <v>10</v>
      </c>
      <c r="E46" s="16" t="s">
        <v>10</v>
      </c>
      <c r="F46" s="16" t="s">
        <v>10</v>
      </c>
      <c r="G46" s="16" t="s">
        <v>10</v>
      </c>
      <c r="H46" s="13" t="s">
        <v>10</v>
      </c>
      <c r="I46" s="17"/>
      <c r="J46" s="18" t="str">
        <f>IF($A46="","",1+IF(D46="Y",1+IF(E46="Y",1+IF(F46="Y",1+IF(G46="Y",1,0),0),0),0))</f>
        <v/>
      </c>
      <c r="K46" s="16"/>
      <c r="L46" s="16" t="str">
        <f>IF(OR(J46="",K46=""),"",MAX(0,K46-J46))</f>
        <v/>
      </c>
      <c r="M46" s="13" t="s">
        <v>10</v>
      </c>
    </row>
    <row r="47" spans="1:13" s="9" customFormat="1" x14ac:dyDescent="0.25">
      <c r="A47" s="9" t="s">
        <v>10</v>
      </c>
      <c r="B47" s="14">
        <v>2</v>
      </c>
      <c r="C47" s="9" t="s">
        <v>65</v>
      </c>
      <c r="D47" s="14" t="s">
        <v>10</v>
      </c>
      <c r="E47" s="14" t="s">
        <v>10</v>
      </c>
      <c r="F47" s="14" t="s">
        <v>10</v>
      </c>
      <c r="G47" s="14" t="s">
        <v>10</v>
      </c>
      <c r="H47" s="9" t="s">
        <v>10</v>
      </c>
      <c r="I47" s="15"/>
      <c r="J47" s="19" t="str">
        <f>IF($A47="","",1+IF(D47="Y",1+IF(E47="Y",1+IF(F47="Y",1+IF(G47="Y",1,0),0),0),0))</f>
        <v/>
      </c>
      <c r="K47" s="14"/>
      <c r="L47" s="14" t="str">
        <f>IF(OR(J47="",K47=""),"",MAX(0,K47-J47))</f>
        <v/>
      </c>
      <c r="M47" s="9" t="s">
        <v>10</v>
      </c>
    </row>
    <row r="48" spans="1:13" s="9" customFormat="1" x14ac:dyDescent="0.25">
      <c r="A48" s="9" t="s">
        <v>10</v>
      </c>
      <c r="B48" s="14">
        <v>3</v>
      </c>
      <c r="C48" s="9" t="s">
        <v>68</v>
      </c>
      <c r="D48" s="14" t="s">
        <v>10</v>
      </c>
      <c r="E48" s="14" t="s">
        <v>10</v>
      </c>
      <c r="F48" s="14" t="s">
        <v>10</v>
      </c>
      <c r="G48" s="14" t="s">
        <v>10</v>
      </c>
      <c r="H48" s="9" t="s">
        <v>10</v>
      </c>
      <c r="I48" s="15"/>
      <c r="J48" s="19" t="str">
        <f>IF($A48="","",1+IF(D48="Y",1+IF(E48="Y",1+IF(F48="Y",1+IF(G48="Y",1,0),0),0),0))</f>
        <v/>
      </c>
      <c r="K48" s="14"/>
      <c r="L48" s="14" t="str">
        <f>IF(OR(J48="",K48=""),"",MAX(0,K48-J48))</f>
        <v/>
      </c>
      <c r="M48" s="9" t="s">
        <v>10</v>
      </c>
    </row>
    <row r="49" spans="1:13" s="9" customFormat="1" x14ac:dyDescent="0.25">
      <c r="A49" s="9" t="s">
        <v>10</v>
      </c>
      <c r="B49" s="14">
        <v>4</v>
      </c>
      <c r="C49" s="9" t="s">
        <v>71</v>
      </c>
      <c r="D49" s="14" t="s">
        <v>10</v>
      </c>
      <c r="E49" s="14" t="s">
        <v>10</v>
      </c>
      <c r="F49" s="14" t="s">
        <v>10</v>
      </c>
      <c r="G49" s="14" t="s">
        <v>10</v>
      </c>
      <c r="H49" s="9" t="s">
        <v>10</v>
      </c>
      <c r="I49" s="15"/>
      <c r="J49" s="19" t="str">
        <f>IF($A49="","",1+IF(D49="Y",1+IF(E49="Y",1+IF(F49="Y",1+IF(G49="Y",1,0),0),0),0))</f>
        <v/>
      </c>
      <c r="K49" s="14"/>
      <c r="L49" s="14" t="str">
        <f>IF(OR(J49="",K49=""),"",MAX(0,K49-J49))</f>
        <v/>
      </c>
      <c r="M49" s="9" t="s">
        <v>10</v>
      </c>
    </row>
    <row r="50" spans="1:13" s="9" customFormat="1" x14ac:dyDescent="0.25">
      <c r="A50" s="9" t="s">
        <v>10</v>
      </c>
      <c r="B50" s="14">
        <v>5</v>
      </c>
      <c r="C50" s="9" t="s">
        <v>74</v>
      </c>
      <c r="D50" s="14" t="s">
        <v>10</v>
      </c>
      <c r="E50" s="14" t="s">
        <v>10</v>
      </c>
      <c r="F50" s="14" t="s">
        <v>10</v>
      </c>
      <c r="G50" s="14" t="s">
        <v>10</v>
      </c>
      <c r="H50" s="9" t="s">
        <v>10</v>
      </c>
      <c r="I50" s="15"/>
      <c r="J50" s="19" t="str">
        <f>IF($A50="","",1+IF(D50="Y",1+IF(E50="Y",1+IF(F50="Y",1+IF(G50="Y",1,0),0),0),0))</f>
        <v/>
      </c>
      <c r="K50" s="14"/>
      <c r="L50" s="14" t="str">
        <f>IF(OR(J50="",K50=""),"",MAX(0,K50-J50))</f>
        <v/>
      </c>
      <c r="M50" s="9" t="s">
        <v>10</v>
      </c>
    </row>
    <row r="51" spans="1:13" s="9" customFormat="1" x14ac:dyDescent="0.25">
      <c r="A51" s="9" t="s">
        <v>10</v>
      </c>
      <c r="B51" s="14">
        <v>6</v>
      </c>
      <c r="C51" s="9" t="s">
        <v>77</v>
      </c>
      <c r="D51" s="14" t="s">
        <v>10</v>
      </c>
      <c r="E51" s="14" t="s">
        <v>10</v>
      </c>
      <c r="F51" s="14" t="s">
        <v>10</v>
      </c>
      <c r="G51" s="14" t="s">
        <v>10</v>
      </c>
      <c r="H51" s="9" t="s">
        <v>10</v>
      </c>
      <c r="I51" s="15"/>
      <c r="J51" s="19" t="str">
        <f>IF($A51="","",1+IF(D51="Y",1+IF(E51="Y",1+IF(F51="Y",1+IF(G51="Y",1,0),0),0),0))</f>
        <v/>
      </c>
      <c r="K51" s="14"/>
      <c r="L51" s="14" t="str">
        <f>IF(OR(J51="",K51=""),"",MAX(0,K51-J51))</f>
        <v/>
      </c>
      <c r="M51" s="9" t="s">
        <v>10</v>
      </c>
    </row>
    <row r="52" spans="1:13" s="9" customFormat="1" x14ac:dyDescent="0.25">
      <c r="A52" s="9" t="s">
        <v>10</v>
      </c>
      <c r="B52" s="14">
        <v>7</v>
      </c>
      <c r="C52" s="9" t="s">
        <v>80</v>
      </c>
      <c r="D52" s="14" t="s">
        <v>10</v>
      </c>
      <c r="E52" s="14" t="s">
        <v>10</v>
      </c>
      <c r="F52" s="14" t="s">
        <v>10</v>
      </c>
      <c r="G52" s="14" t="s">
        <v>10</v>
      </c>
      <c r="H52" s="9" t="s">
        <v>10</v>
      </c>
      <c r="I52" s="15"/>
      <c r="J52" s="19" t="str">
        <f>IF($A52="","",1+IF(D52="Y",1+IF(E52="Y",1+IF(F52="Y",1+IF(G52="Y",1,0),0),0),0))</f>
        <v/>
      </c>
      <c r="K52" s="14"/>
      <c r="L52" s="14" t="str">
        <f>IF(OR(J52="",K52=""),"",MAX(0,K52-J52))</f>
        <v/>
      </c>
      <c r="M52" s="9" t="s">
        <v>10</v>
      </c>
    </row>
    <row r="53" spans="1:13" s="9" customFormat="1" x14ac:dyDescent="0.25">
      <c r="A53" s="9" t="s">
        <v>10</v>
      </c>
      <c r="B53" s="14">
        <v>8</v>
      </c>
      <c r="C53" s="9" t="s">
        <v>83</v>
      </c>
      <c r="D53" s="14" t="s">
        <v>10</v>
      </c>
      <c r="E53" s="14" t="s">
        <v>10</v>
      </c>
      <c r="F53" s="14" t="s">
        <v>10</v>
      </c>
      <c r="G53" s="14" t="s">
        <v>10</v>
      </c>
      <c r="H53" s="9" t="s">
        <v>10</v>
      </c>
      <c r="I53" s="15"/>
      <c r="J53" s="19" t="str">
        <f>IF($A53="","",1+IF(D53="Y",1+IF(E53="Y",1+IF(F53="Y",1+IF(G53="Y",1,0),0),0),0))</f>
        <v/>
      </c>
      <c r="K53" s="14"/>
      <c r="L53" s="14" t="str">
        <f>IF(OR(J53="",K53=""),"",MAX(0,K53-J53))</f>
        <v/>
      </c>
      <c r="M53" s="9" t="s">
        <v>10</v>
      </c>
    </row>
    <row r="54" spans="1:13" s="9" customFormat="1" x14ac:dyDescent="0.25">
      <c r="A54" s="9" t="s">
        <v>10</v>
      </c>
      <c r="B54" s="14">
        <v>9</v>
      </c>
      <c r="C54" s="9" t="s">
        <v>86</v>
      </c>
      <c r="D54" s="14" t="s">
        <v>10</v>
      </c>
      <c r="E54" s="14" t="s">
        <v>10</v>
      </c>
      <c r="F54" s="14" t="s">
        <v>10</v>
      </c>
      <c r="G54" s="14" t="s">
        <v>10</v>
      </c>
      <c r="H54" s="9" t="s">
        <v>10</v>
      </c>
      <c r="I54" s="15"/>
      <c r="J54" s="19" t="str">
        <f>IF($A54="","",1+IF(D54="Y",1+IF(E54="Y",1+IF(F54="Y",1+IF(G54="Y",1,0),0),0),0))</f>
        <v/>
      </c>
      <c r="K54" s="14"/>
      <c r="L54" s="14" t="str">
        <f>IF(OR(J54="",K54=""),"",MAX(0,K54-J54))</f>
        <v/>
      </c>
      <c r="M54" s="9" t="s">
        <v>10</v>
      </c>
    </row>
    <row r="55" spans="1:13" s="9" customFormat="1" x14ac:dyDescent="0.25">
      <c r="A55" s="9" t="s">
        <v>10</v>
      </c>
      <c r="B55" s="14">
        <v>10</v>
      </c>
      <c r="C55" s="9" t="s">
        <v>89</v>
      </c>
      <c r="D55" s="14" t="s">
        <v>10</v>
      </c>
      <c r="E55" s="14" t="s">
        <v>10</v>
      </c>
      <c r="F55" s="14" t="s">
        <v>10</v>
      </c>
      <c r="G55" s="14" t="s">
        <v>10</v>
      </c>
      <c r="H55" s="9" t="s">
        <v>10</v>
      </c>
      <c r="I55" s="15"/>
      <c r="J55" s="19" t="str">
        <f>IF($A55="","",1+IF(D55="Y",1+IF(E55="Y",1+IF(F55="Y",1+IF(G55="Y",1,0),0),0),0))</f>
        <v/>
      </c>
      <c r="K55" s="14"/>
      <c r="L55" s="14" t="str">
        <f>IF(OR(J55="",K55=""),"",MAX(0,K55-J55))</f>
        <v/>
      </c>
      <c r="M55" s="9" t="s">
        <v>10</v>
      </c>
    </row>
    <row r="56" spans="1:13" s="9" customFormat="1" x14ac:dyDescent="0.25">
      <c r="A56" s="13" t="s">
        <v>10</v>
      </c>
      <c r="B56" s="16">
        <v>1</v>
      </c>
      <c r="C56" s="13" t="s">
        <v>62</v>
      </c>
      <c r="D56" s="16" t="s">
        <v>10</v>
      </c>
      <c r="E56" s="16" t="s">
        <v>10</v>
      </c>
      <c r="F56" s="16" t="s">
        <v>10</v>
      </c>
      <c r="G56" s="16" t="s">
        <v>10</v>
      </c>
      <c r="H56" s="13" t="s">
        <v>10</v>
      </c>
      <c r="I56" s="17"/>
      <c r="J56" s="18" t="str">
        <f>IF($A56="","",1+IF(D56="Y",1+IF(E56="Y",1+IF(F56="Y",1+IF(G56="Y",1,0),0),0),0))</f>
        <v/>
      </c>
      <c r="K56" s="16"/>
      <c r="L56" s="16" t="str">
        <f>IF(OR(J56="",K56=""),"",MAX(0,K56-J56))</f>
        <v/>
      </c>
      <c r="M56" s="13" t="s">
        <v>10</v>
      </c>
    </row>
    <row r="57" spans="1:13" s="9" customFormat="1" x14ac:dyDescent="0.25">
      <c r="A57" s="9" t="s">
        <v>10</v>
      </c>
      <c r="B57" s="14">
        <v>2</v>
      </c>
      <c r="C57" s="9" t="s">
        <v>65</v>
      </c>
      <c r="D57" s="14" t="s">
        <v>10</v>
      </c>
      <c r="E57" s="14" t="s">
        <v>10</v>
      </c>
      <c r="F57" s="14" t="s">
        <v>10</v>
      </c>
      <c r="G57" s="14" t="s">
        <v>10</v>
      </c>
      <c r="H57" s="9" t="s">
        <v>10</v>
      </c>
      <c r="I57" s="15"/>
      <c r="J57" s="19" t="str">
        <f>IF($A57="","",1+IF(D57="Y",1+IF(E57="Y",1+IF(F57="Y",1+IF(G57="Y",1,0),0),0),0))</f>
        <v/>
      </c>
      <c r="K57" s="14"/>
      <c r="L57" s="14" t="str">
        <f>IF(OR(J57="",K57=""),"",MAX(0,K57-J57))</f>
        <v/>
      </c>
      <c r="M57" s="9" t="s">
        <v>10</v>
      </c>
    </row>
    <row r="58" spans="1:13" s="9" customFormat="1" x14ac:dyDescent="0.25">
      <c r="A58" s="9" t="s">
        <v>10</v>
      </c>
      <c r="B58" s="14">
        <v>3</v>
      </c>
      <c r="C58" s="9" t="s">
        <v>68</v>
      </c>
      <c r="D58" s="14" t="s">
        <v>10</v>
      </c>
      <c r="E58" s="14" t="s">
        <v>10</v>
      </c>
      <c r="F58" s="14" t="s">
        <v>10</v>
      </c>
      <c r="G58" s="14" t="s">
        <v>10</v>
      </c>
      <c r="H58" s="9" t="s">
        <v>10</v>
      </c>
      <c r="I58" s="15"/>
      <c r="J58" s="19" t="str">
        <f>IF($A58="","",1+IF(D58="Y",1+IF(E58="Y",1+IF(F58="Y",1+IF(G58="Y",1,0),0),0),0))</f>
        <v/>
      </c>
      <c r="K58" s="14"/>
      <c r="L58" s="14" t="str">
        <f>IF(OR(J58="",K58=""),"",MAX(0,K58-J58))</f>
        <v/>
      </c>
      <c r="M58" s="9" t="s">
        <v>10</v>
      </c>
    </row>
    <row r="59" spans="1:13" s="9" customFormat="1" x14ac:dyDescent="0.25">
      <c r="A59" s="9" t="s">
        <v>10</v>
      </c>
      <c r="B59" s="14">
        <v>4</v>
      </c>
      <c r="C59" s="9" t="s">
        <v>71</v>
      </c>
      <c r="D59" s="14" t="s">
        <v>10</v>
      </c>
      <c r="E59" s="14" t="s">
        <v>10</v>
      </c>
      <c r="F59" s="14" t="s">
        <v>10</v>
      </c>
      <c r="G59" s="14" t="s">
        <v>10</v>
      </c>
      <c r="H59" s="9" t="s">
        <v>10</v>
      </c>
      <c r="I59" s="15"/>
      <c r="J59" s="19" t="str">
        <f>IF($A59="","",1+IF(D59="Y",1+IF(E59="Y",1+IF(F59="Y",1+IF(G59="Y",1,0),0),0),0))</f>
        <v/>
      </c>
      <c r="K59" s="14"/>
      <c r="L59" s="14" t="str">
        <f>IF(OR(J59="",K59=""),"",MAX(0,K59-J59))</f>
        <v/>
      </c>
      <c r="M59" s="9" t="s">
        <v>10</v>
      </c>
    </row>
    <row r="60" spans="1:13" s="9" customFormat="1" x14ac:dyDescent="0.25">
      <c r="A60" s="9" t="s">
        <v>10</v>
      </c>
      <c r="B60" s="14">
        <v>5</v>
      </c>
      <c r="C60" s="9" t="s">
        <v>74</v>
      </c>
      <c r="D60" s="14" t="s">
        <v>10</v>
      </c>
      <c r="E60" s="14" t="s">
        <v>10</v>
      </c>
      <c r="F60" s="14" t="s">
        <v>10</v>
      </c>
      <c r="G60" s="14" t="s">
        <v>10</v>
      </c>
      <c r="H60" s="9" t="s">
        <v>10</v>
      </c>
      <c r="I60" s="15"/>
      <c r="J60" s="19" t="str">
        <f>IF($A60="","",1+IF(D60="Y",1+IF(E60="Y",1+IF(F60="Y",1+IF(G60="Y",1,0),0),0),0))</f>
        <v/>
      </c>
      <c r="K60" s="14"/>
      <c r="L60" s="14" t="str">
        <f>IF(OR(J60="",K60=""),"",MAX(0,K60-J60))</f>
        <v/>
      </c>
      <c r="M60" s="9" t="s">
        <v>10</v>
      </c>
    </row>
    <row r="61" spans="1:13" s="9" customFormat="1" x14ac:dyDescent="0.25">
      <c r="A61" s="9" t="s">
        <v>10</v>
      </c>
      <c r="B61" s="14">
        <v>6</v>
      </c>
      <c r="C61" s="9" t="s">
        <v>77</v>
      </c>
      <c r="D61" s="14" t="s">
        <v>10</v>
      </c>
      <c r="E61" s="14" t="s">
        <v>10</v>
      </c>
      <c r="F61" s="14" t="s">
        <v>10</v>
      </c>
      <c r="G61" s="14" t="s">
        <v>10</v>
      </c>
      <c r="H61" s="9" t="s">
        <v>10</v>
      </c>
      <c r="I61" s="15"/>
      <c r="J61" s="19" t="str">
        <f>IF($A61="","",1+IF(D61="Y",1+IF(E61="Y",1+IF(F61="Y",1+IF(G61="Y",1,0),0),0),0))</f>
        <v/>
      </c>
      <c r="K61" s="14"/>
      <c r="L61" s="14" t="str">
        <f>IF(OR(J61="",K61=""),"",MAX(0,K61-J61))</f>
        <v/>
      </c>
      <c r="M61" s="9" t="s">
        <v>10</v>
      </c>
    </row>
    <row r="62" spans="1:13" s="9" customFormat="1" x14ac:dyDescent="0.25">
      <c r="A62" s="9" t="s">
        <v>10</v>
      </c>
      <c r="B62" s="14">
        <v>7</v>
      </c>
      <c r="C62" s="9" t="s">
        <v>80</v>
      </c>
      <c r="D62" s="14" t="s">
        <v>10</v>
      </c>
      <c r="E62" s="14" t="s">
        <v>10</v>
      </c>
      <c r="F62" s="14" t="s">
        <v>10</v>
      </c>
      <c r="G62" s="14" t="s">
        <v>10</v>
      </c>
      <c r="H62" s="9" t="s">
        <v>10</v>
      </c>
      <c r="I62" s="15"/>
      <c r="J62" s="19" t="str">
        <f>IF($A62="","",1+IF(D62="Y",1+IF(E62="Y",1+IF(F62="Y",1+IF(G62="Y",1,0),0),0),0))</f>
        <v/>
      </c>
      <c r="K62" s="14"/>
      <c r="L62" s="14" t="str">
        <f>IF(OR(J62="",K62=""),"",MAX(0,K62-J62))</f>
        <v/>
      </c>
      <c r="M62" s="9" t="s">
        <v>10</v>
      </c>
    </row>
    <row r="63" spans="1:13" s="9" customFormat="1" x14ac:dyDescent="0.25">
      <c r="A63" s="9" t="s">
        <v>10</v>
      </c>
      <c r="B63" s="14">
        <v>8</v>
      </c>
      <c r="C63" s="9" t="s">
        <v>83</v>
      </c>
      <c r="D63" s="14" t="s">
        <v>10</v>
      </c>
      <c r="E63" s="14" t="s">
        <v>10</v>
      </c>
      <c r="F63" s="14" t="s">
        <v>10</v>
      </c>
      <c r="G63" s="14" t="s">
        <v>10</v>
      </c>
      <c r="H63" s="9" t="s">
        <v>10</v>
      </c>
      <c r="I63" s="15"/>
      <c r="J63" s="19" t="str">
        <f>IF($A63="","",1+IF(D63="Y",1+IF(E63="Y",1+IF(F63="Y",1+IF(G63="Y",1,0),0),0),0))</f>
        <v/>
      </c>
      <c r="K63" s="14"/>
      <c r="L63" s="14" t="str">
        <f>IF(OR(J63="",K63=""),"",MAX(0,K63-J63))</f>
        <v/>
      </c>
      <c r="M63" s="9" t="s">
        <v>10</v>
      </c>
    </row>
    <row r="64" spans="1:13" s="9" customFormat="1" x14ac:dyDescent="0.25">
      <c r="A64" s="9" t="s">
        <v>10</v>
      </c>
      <c r="B64" s="14">
        <v>9</v>
      </c>
      <c r="C64" s="9" t="s">
        <v>86</v>
      </c>
      <c r="D64" s="14" t="s">
        <v>10</v>
      </c>
      <c r="E64" s="14" t="s">
        <v>10</v>
      </c>
      <c r="F64" s="14" t="s">
        <v>10</v>
      </c>
      <c r="G64" s="14" t="s">
        <v>10</v>
      </c>
      <c r="H64" s="9" t="s">
        <v>10</v>
      </c>
      <c r="I64" s="15"/>
      <c r="J64" s="19" t="str">
        <f>IF($A64="","",1+IF(D64="Y",1+IF(E64="Y",1+IF(F64="Y",1+IF(G64="Y",1,0),0),0),0))</f>
        <v/>
      </c>
      <c r="K64" s="14"/>
      <c r="L64" s="14" t="str">
        <f>IF(OR(J64="",K64=""),"",MAX(0,K64-J64))</f>
        <v/>
      </c>
      <c r="M64" s="9" t="s">
        <v>10</v>
      </c>
    </row>
    <row r="65" spans="1:13" s="9" customFormat="1" x14ac:dyDescent="0.25">
      <c r="A65" s="9" t="s">
        <v>10</v>
      </c>
      <c r="B65" s="14">
        <v>10</v>
      </c>
      <c r="C65" s="9" t="s">
        <v>89</v>
      </c>
      <c r="D65" s="14" t="s">
        <v>10</v>
      </c>
      <c r="E65" s="14" t="s">
        <v>10</v>
      </c>
      <c r="F65" s="14" t="s">
        <v>10</v>
      </c>
      <c r="G65" s="14" t="s">
        <v>10</v>
      </c>
      <c r="H65" s="9" t="s">
        <v>10</v>
      </c>
      <c r="I65" s="15"/>
      <c r="J65" s="19" t="str">
        <f>IF($A65="","",1+IF(D65="Y",1+IF(E65="Y",1+IF(F65="Y",1+IF(G65="Y",1,0),0),0),0))</f>
        <v/>
      </c>
      <c r="K65" s="14"/>
      <c r="L65" s="14" t="str">
        <f>IF(OR(J65="",K65=""),"",MAX(0,K65-J65))</f>
        <v/>
      </c>
      <c r="M65" s="9" t="s">
        <v>10</v>
      </c>
    </row>
    <row r="66" spans="1:13" s="9" customFormat="1" x14ac:dyDescent="0.25">
      <c r="A66" s="13" t="s">
        <v>10</v>
      </c>
      <c r="B66" s="16">
        <v>1</v>
      </c>
      <c r="C66" s="13" t="s">
        <v>62</v>
      </c>
      <c r="D66" s="16" t="s">
        <v>10</v>
      </c>
      <c r="E66" s="16" t="s">
        <v>10</v>
      </c>
      <c r="F66" s="16" t="s">
        <v>10</v>
      </c>
      <c r="G66" s="16" t="s">
        <v>10</v>
      </c>
      <c r="H66" s="13" t="s">
        <v>10</v>
      </c>
      <c r="I66" s="17"/>
      <c r="J66" s="18" t="str">
        <f>IF($A66="","",1+IF(D66="Y",1+IF(E66="Y",1+IF(F66="Y",1+IF(G66="Y",1,0),0),0),0))</f>
        <v/>
      </c>
      <c r="K66" s="16"/>
      <c r="L66" s="16" t="str">
        <f>IF(OR(J66="",K66=""),"",MAX(0,K66-J66))</f>
        <v/>
      </c>
      <c r="M66" s="13" t="s">
        <v>10</v>
      </c>
    </row>
    <row r="67" spans="1:13" s="9" customFormat="1" x14ac:dyDescent="0.25">
      <c r="A67" s="9" t="s">
        <v>10</v>
      </c>
      <c r="B67" s="14">
        <v>2</v>
      </c>
      <c r="C67" s="9" t="s">
        <v>65</v>
      </c>
      <c r="D67" s="14" t="s">
        <v>10</v>
      </c>
      <c r="E67" s="14" t="s">
        <v>10</v>
      </c>
      <c r="F67" s="14" t="s">
        <v>10</v>
      </c>
      <c r="G67" s="14" t="s">
        <v>10</v>
      </c>
      <c r="H67" s="9" t="s">
        <v>10</v>
      </c>
      <c r="I67" s="15"/>
      <c r="J67" s="19" t="str">
        <f>IF($A67="","",1+IF(D67="Y",1+IF(E67="Y",1+IF(F67="Y",1+IF(G67="Y",1,0),0),0),0))</f>
        <v/>
      </c>
      <c r="K67" s="14"/>
      <c r="L67" s="14" t="str">
        <f>IF(OR(J67="",K67=""),"",MAX(0,K67-J67))</f>
        <v/>
      </c>
      <c r="M67" s="9" t="s">
        <v>10</v>
      </c>
    </row>
    <row r="68" spans="1:13" s="9" customFormat="1" x14ac:dyDescent="0.25">
      <c r="A68" s="9" t="s">
        <v>10</v>
      </c>
      <c r="B68" s="14">
        <v>3</v>
      </c>
      <c r="C68" s="9" t="s">
        <v>68</v>
      </c>
      <c r="D68" s="14" t="s">
        <v>10</v>
      </c>
      <c r="E68" s="14" t="s">
        <v>10</v>
      </c>
      <c r="F68" s="14" t="s">
        <v>10</v>
      </c>
      <c r="G68" s="14" t="s">
        <v>10</v>
      </c>
      <c r="H68" s="9" t="s">
        <v>10</v>
      </c>
      <c r="I68" s="15"/>
      <c r="J68" s="19" t="str">
        <f>IF($A68="","",1+IF(D68="Y",1+IF(E68="Y",1+IF(F68="Y",1+IF(G68="Y",1,0),0),0),0))</f>
        <v/>
      </c>
      <c r="K68" s="14"/>
      <c r="L68" s="14" t="str">
        <f>IF(OR(J68="",K68=""),"",MAX(0,K68-J68))</f>
        <v/>
      </c>
      <c r="M68" s="9" t="s">
        <v>10</v>
      </c>
    </row>
    <row r="69" spans="1:13" s="9" customFormat="1" x14ac:dyDescent="0.25">
      <c r="A69" s="9" t="s">
        <v>10</v>
      </c>
      <c r="B69" s="14">
        <v>4</v>
      </c>
      <c r="C69" s="9" t="s">
        <v>71</v>
      </c>
      <c r="D69" s="14" t="s">
        <v>10</v>
      </c>
      <c r="E69" s="14" t="s">
        <v>10</v>
      </c>
      <c r="F69" s="14" t="s">
        <v>10</v>
      </c>
      <c r="G69" s="14" t="s">
        <v>10</v>
      </c>
      <c r="H69" s="9" t="s">
        <v>10</v>
      </c>
      <c r="I69" s="15"/>
      <c r="J69" s="19" t="str">
        <f>IF($A69="","",1+IF(D69="Y",1+IF(E69="Y",1+IF(F69="Y",1+IF(G69="Y",1,0),0),0),0))</f>
        <v/>
      </c>
      <c r="K69" s="14"/>
      <c r="L69" s="14" t="str">
        <f>IF(OR(J69="",K69=""),"",MAX(0,K69-J69))</f>
        <v/>
      </c>
      <c r="M69" s="9" t="s">
        <v>10</v>
      </c>
    </row>
    <row r="70" spans="1:13" s="9" customFormat="1" x14ac:dyDescent="0.25">
      <c r="A70" s="9" t="s">
        <v>10</v>
      </c>
      <c r="B70" s="14">
        <v>5</v>
      </c>
      <c r="C70" s="9" t="s">
        <v>74</v>
      </c>
      <c r="D70" s="14" t="s">
        <v>10</v>
      </c>
      <c r="E70" s="14" t="s">
        <v>10</v>
      </c>
      <c r="F70" s="14" t="s">
        <v>10</v>
      </c>
      <c r="G70" s="14" t="s">
        <v>10</v>
      </c>
      <c r="H70" s="9" t="s">
        <v>10</v>
      </c>
      <c r="I70" s="15"/>
      <c r="J70" s="19" t="str">
        <f>IF($A70="","",1+IF(D70="Y",1+IF(E70="Y",1+IF(F70="Y",1+IF(G70="Y",1,0),0),0),0))</f>
        <v/>
      </c>
      <c r="K70" s="14"/>
      <c r="L70" s="14" t="str">
        <f>IF(OR(J70="",K70=""),"",MAX(0,K70-J70))</f>
        <v/>
      </c>
      <c r="M70" s="9" t="s">
        <v>10</v>
      </c>
    </row>
    <row r="71" spans="1:13" s="9" customFormat="1" x14ac:dyDescent="0.25">
      <c r="A71" s="9" t="s">
        <v>10</v>
      </c>
      <c r="B71" s="14">
        <v>6</v>
      </c>
      <c r="C71" s="9" t="s">
        <v>77</v>
      </c>
      <c r="D71" s="14" t="s">
        <v>10</v>
      </c>
      <c r="E71" s="14" t="s">
        <v>10</v>
      </c>
      <c r="F71" s="14" t="s">
        <v>10</v>
      </c>
      <c r="G71" s="14" t="s">
        <v>10</v>
      </c>
      <c r="H71" s="9" t="s">
        <v>10</v>
      </c>
      <c r="I71" s="15"/>
      <c r="J71" s="19" t="str">
        <f>IF($A71="","",1+IF(D71="Y",1+IF(E71="Y",1+IF(F71="Y",1+IF(G71="Y",1,0),0),0),0))</f>
        <v/>
      </c>
      <c r="K71" s="14"/>
      <c r="L71" s="14" t="str">
        <f>IF(OR(J71="",K71=""),"",MAX(0,K71-J71))</f>
        <v/>
      </c>
      <c r="M71" s="9" t="s">
        <v>10</v>
      </c>
    </row>
    <row r="72" spans="1:13" s="9" customFormat="1" x14ac:dyDescent="0.25">
      <c r="A72" s="9" t="s">
        <v>10</v>
      </c>
      <c r="B72" s="14">
        <v>7</v>
      </c>
      <c r="C72" s="9" t="s">
        <v>80</v>
      </c>
      <c r="D72" s="14" t="s">
        <v>10</v>
      </c>
      <c r="E72" s="14" t="s">
        <v>10</v>
      </c>
      <c r="F72" s="14" t="s">
        <v>10</v>
      </c>
      <c r="G72" s="14" t="s">
        <v>10</v>
      </c>
      <c r="H72" s="9" t="s">
        <v>10</v>
      </c>
      <c r="I72" s="15"/>
      <c r="J72" s="19" t="str">
        <f>IF($A72="","",1+IF(D72="Y",1+IF(E72="Y",1+IF(F72="Y",1+IF(G72="Y",1,0),0),0),0))</f>
        <v/>
      </c>
      <c r="K72" s="14"/>
      <c r="L72" s="14" t="str">
        <f>IF(OR(J72="",K72=""),"",MAX(0,K72-J72))</f>
        <v/>
      </c>
      <c r="M72" s="9" t="s">
        <v>10</v>
      </c>
    </row>
    <row r="73" spans="1:13" s="9" customFormat="1" x14ac:dyDescent="0.25">
      <c r="A73" s="9" t="s">
        <v>10</v>
      </c>
      <c r="B73" s="14">
        <v>8</v>
      </c>
      <c r="C73" s="9" t="s">
        <v>83</v>
      </c>
      <c r="D73" s="14" t="s">
        <v>10</v>
      </c>
      <c r="E73" s="14" t="s">
        <v>10</v>
      </c>
      <c r="F73" s="14" t="s">
        <v>10</v>
      </c>
      <c r="G73" s="14" t="s">
        <v>10</v>
      </c>
      <c r="H73" s="9" t="s">
        <v>10</v>
      </c>
      <c r="I73" s="15"/>
      <c r="J73" s="19" t="str">
        <f>IF($A73="","",1+IF(D73="Y",1+IF(E73="Y",1+IF(F73="Y",1+IF(G73="Y",1,0),0),0),0))</f>
        <v/>
      </c>
      <c r="K73" s="14"/>
      <c r="L73" s="14" t="str">
        <f>IF(OR(J73="",K73=""),"",MAX(0,K73-J73))</f>
        <v/>
      </c>
      <c r="M73" s="9" t="s">
        <v>10</v>
      </c>
    </row>
    <row r="74" spans="1:13" s="9" customFormat="1" x14ac:dyDescent="0.25">
      <c r="A74" s="9" t="s">
        <v>10</v>
      </c>
      <c r="B74" s="14">
        <v>9</v>
      </c>
      <c r="C74" s="9" t="s">
        <v>86</v>
      </c>
      <c r="D74" s="14" t="s">
        <v>10</v>
      </c>
      <c r="E74" s="14" t="s">
        <v>10</v>
      </c>
      <c r="F74" s="14" t="s">
        <v>10</v>
      </c>
      <c r="G74" s="14" t="s">
        <v>10</v>
      </c>
      <c r="H74" s="9" t="s">
        <v>10</v>
      </c>
      <c r="I74" s="15"/>
      <c r="J74" s="19" t="str">
        <f>IF($A74="","",1+IF(D74="Y",1+IF(E74="Y",1+IF(F74="Y",1+IF(G74="Y",1,0),0),0),0))</f>
        <v/>
      </c>
      <c r="K74" s="14"/>
      <c r="L74" s="14" t="str">
        <f>IF(OR(J74="",K74=""),"",MAX(0,K74-J74))</f>
        <v/>
      </c>
      <c r="M74" s="9" t="s">
        <v>10</v>
      </c>
    </row>
    <row r="75" spans="1:13" s="9" customFormat="1" x14ac:dyDescent="0.25">
      <c r="A75" s="9" t="s">
        <v>10</v>
      </c>
      <c r="B75" s="14">
        <v>10</v>
      </c>
      <c r="C75" s="9" t="s">
        <v>89</v>
      </c>
      <c r="D75" s="14" t="s">
        <v>10</v>
      </c>
      <c r="E75" s="14" t="s">
        <v>10</v>
      </c>
      <c r="F75" s="14" t="s">
        <v>10</v>
      </c>
      <c r="G75" s="14" t="s">
        <v>10</v>
      </c>
      <c r="H75" s="9" t="s">
        <v>10</v>
      </c>
      <c r="I75" s="15"/>
      <c r="J75" s="19" t="str">
        <f>IF($A75="","",1+IF(D75="Y",1+IF(E75="Y",1+IF(F75="Y",1+IF(G75="Y",1,0),0),0),0))</f>
        <v/>
      </c>
      <c r="K75" s="14"/>
      <c r="L75" s="14" t="str">
        <f>IF(OR(J75="",K75=""),"",MAX(0,K75-J75))</f>
        <v/>
      </c>
      <c r="M75" s="9" t="s">
        <v>10</v>
      </c>
    </row>
    <row r="76" spans="1:13" s="9" customFormat="1" x14ac:dyDescent="0.25">
      <c r="A76" s="13" t="s">
        <v>10</v>
      </c>
      <c r="B76" s="16">
        <v>1</v>
      </c>
      <c r="C76" s="13" t="s">
        <v>62</v>
      </c>
      <c r="D76" s="16" t="s">
        <v>10</v>
      </c>
      <c r="E76" s="16" t="s">
        <v>10</v>
      </c>
      <c r="F76" s="16" t="s">
        <v>10</v>
      </c>
      <c r="G76" s="16" t="s">
        <v>10</v>
      </c>
      <c r="H76" s="13" t="s">
        <v>10</v>
      </c>
      <c r="I76" s="17"/>
      <c r="J76" s="18" t="str">
        <f>IF($A76="","",1+IF(D76="Y",1+IF(E76="Y",1+IF(F76="Y",1+IF(G76="Y",1,0),0),0),0))</f>
        <v/>
      </c>
      <c r="K76" s="16"/>
      <c r="L76" s="16" t="str">
        <f>IF(OR(J76="",K76=""),"",MAX(0,K76-J76))</f>
        <v/>
      </c>
      <c r="M76" s="13" t="s">
        <v>10</v>
      </c>
    </row>
    <row r="77" spans="1:13" s="9" customFormat="1" x14ac:dyDescent="0.25">
      <c r="A77" s="9" t="s">
        <v>10</v>
      </c>
      <c r="B77" s="14">
        <v>2</v>
      </c>
      <c r="C77" s="9" t="s">
        <v>65</v>
      </c>
      <c r="D77" s="14" t="s">
        <v>10</v>
      </c>
      <c r="E77" s="14" t="s">
        <v>10</v>
      </c>
      <c r="F77" s="14" t="s">
        <v>10</v>
      </c>
      <c r="G77" s="14" t="s">
        <v>10</v>
      </c>
      <c r="H77" s="9" t="s">
        <v>10</v>
      </c>
      <c r="I77" s="15"/>
      <c r="J77" s="19" t="str">
        <f>IF($A77="","",1+IF(D77="Y",1+IF(E77="Y",1+IF(F77="Y",1+IF(G77="Y",1,0),0),0),0))</f>
        <v/>
      </c>
      <c r="K77" s="14"/>
      <c r="L77" s="14" t="str">
        <f>IF(OR(J77="",K77=""),"",MAX(0,K77-J77))</f>
        <v/>
      </c>
      <c r="M77" s="9" t="s">
        <v>10</v>
      </c>
    </row>
    <row r="78" spans="1:13" s="9" customFormat="1" x14ac:dyDescent="0.25">
      <c r="A78" s="9" t="s">
        <v>10</v>
      </c>
      <c r="B78" s="14">
        <v>3</v>
      </c>
      <c r="C78" s="9" t="s">
        <v>68</v>
      </c>
      <c r="D78" s="14" t="s">
        <v>10</v>
      </c>
      <c r="E78" s="14" t="s">
        <v>10</v>
      </c>
      <c r="F78" s="14" t="s">
        <v>10</v>
      </c>
      <c r="G78" s="14" t="s">
        <v>10</v>
      </c>
      <c r="H78" s="9" t="s">
        <v>10</v>
      </c>
      <c r="I78" s="15"/>
      <c r="J78" s="19" t="str">
        <f>IF($A78="","",1+IF(D78="Y",1+IF(E78="Y",1+IF(F78="Y",1+IF(G78="Y",1,0),0),0),0))</f>
        <v/>
      </c>
      <c r="K78" s="14"/>
      <c r="L78" s="14" t="str">
        <f>IF(OR(J78="",K78=""),"",MAX(0,K78-J78))</f>
        <v/>
      </c>
      <c r="M78" s="9" t="s">
        <v>10</v>
      </c>
    </row>
    <row r="79" spans="1:13" s="9" customFormat="1" x14ac:dyDescent="0.25">
      <c r="A79" s="9" t="s">
        <v>10</v>
      </c>
      <c r="B79" s="14">
        <v>4</v>
      </c>
      <c r="C79" s="9" t="s">
        <v>71</v>
      </c>
      <c r="D79" s="14" t="s">
        <v>10</v>
      </c>
      <c r="E79" s="14" t="s">
        <v>10</v>
      </c>
      <c r="F79" s="14" t="s">
        <v>10</v>
      </c>
      <c r="G79" s="14" t="s">
        <v>10</v>
      </c>
      <c r="H79" s="9" t="s">
        <v>10</v>
      </c>
      <c r="I79" s="15"/>
      <c r="J79" s="19" t="str">
        <f>IF($A79="","",1+IF(D79="Y",1+IF(E79="Y",1+IF(F79="Y",1+IF(G79="Y",1,0),0),0),0))</f>
        <v/>
      </c>
      <c r="K79" s="14"/>
      <c r="L79" s="14" t="str">
        <f>IF(OR(J79="",K79=""),"",MAX(0,K79-J79))</f>
        <v/>
      </c>
      <c r="M79" s="9" t="s">
        <v>10</v>
      </c>
    </row>
    <row r="80" spans="1:13" s="9" customFormat="1" x14ac:dyDescent="0.25">
      <c r="A80" s="9" t="s">
        <v>10</v>
      </c>
      <c r="B80" s="14">
        <v>5</v>
      </c>
      <c r="C80" s="9" t="s">
        <v>74</v>
      </c>
      <c r="D80" s="14" t="s">
        <v>10</v>
      </c>
      <c r="E80" s="14" t="s">
        <v>10</v>
      </c>
      <c r="F80" s="14" t="s">
        <v>10</v>
      </c>
      <c r="G80" s="14" t="s">
        <v>10</v>
      </c>
      <c r="H80" s="9" t="s">
        <v>10</v>
      </c>
      <c r="I80" s="15"/>
      <c r="J80" s="19" t="str">
        <f>IF($A80="","",1+IF(D80="Y",1+IF(E80="Y",1+IF(F80="Y",1+IF(G80="Y",1,0),0),0),0))</f>
        <v/>
      </c>
      <c r="K80" s="14"/>
      <c r="L80" s="14" t="str">
        <f>IF(OR(J80="",K80=""),"",MAX(0,K80-J80))</f>
        <v/>
      </c>
      <c r="M80" s="9" t="s">
        <v>10</v>
      </c>
    </row>
    <row r="81" spans="1:13" s="9" customFormat="1" x14ac:dyDescent="0.25">
      <c r="A81" s="9" t="s">
        <v>10</v>
      </c>
      <c r="B81" s="14">
        <v>6</v>
      </c>
      <c r="C81" s="9" t="s">
        <v>77</v>
      </c>
      <c r="D81" s="14" t="s">
        <v>10</v>
      </c>
      <c r="E81" s="14" t="s">
        <v>10</v>
      </c>
      <c r="F81" s="14" t="s">
        <v>10</v>
      </c>
      <c r="G81" s="14" t="s">
        <v>10</v>
      </c>
      <c r="H81" s="9" t="s">
        <v>10</v>
      </c>
      <c r="I81" s="15"/>
      <c r="J81" s="19" t="str">
        <f>IF($A81="","",1+IF(D81="Y",1+IF(E81="Y",1+IF(F81="Y",1+IF(G81="Y",1,0),0),0),0))</f>
        <v/>
      </c>
      <c r="K81" s="14"/>
      <c r="L81" s="14" t="str">
        <f>IF(OR(J81="",K81=""),"",MAX(0,K81-J81))</f>
        <v/>
      </c>
      <c r="M81" s="9" t="s">
        <v>10</v>
      </c>
    </row>
    <row r="82" spans="1:13" s="9" customFormat="1" x14ac:dyDescent="0.25">
      <c r="A82" s="9" t="s">
        <v>10</v>
      </c>
      <c r="B82" s="14">
        <v>7</v>
      </c>
      <c r="C82" s="9" t="s">
        <v>80</v>
      </c>
      <c r="D82" s="14" t="s">
        <v>10</v>
      </c>
      <c r="E82" s="14" t="s">
        <v>10</v>
      </c>
      <c r="F82" s="14" t="s">
        <v>10</v>
      </c>
      <c r="G82" s="14" t="s">
        <v>10</v>
      </c>
      <c r="H82" s="9" t="s">
        <v>10</v>
      </c>
      <c r="I82" s="15"/>
      <c r="J82" s="19" t="str">
        <f>IF($A82="","",1+IF(D82="Y",1+IF(E82="Y",1+IF(F82="Y",1+IF(G82="Y",1,0),0),0),0))</f>
        <v/>
      </c>
      <c r="K82" s="14"/>
      <c r="L82" s="14" t="str">
        <f>IF(OR(J82="",K82=""),"",MAX(0,K82-J82))</f>
        <v/>
      </c>
      <c r="M82" s="9" t="s">
        <v>10</v>
      </c>
    </row>
    <row r="83" spans="1:13" s="9" customFormat="1" x14ac:dyDescent="0.25">
      <c r="A83" s="9" t="s">
        <v>10</v>
      </c>
      <c r="B83" s="14">
        <v>8</v>
      </c>
      <c r="C83" s="9" t="s">
        <v>83</v>
      </c>
      <c r="D83" s="14" t="s">
        <v>10</v>
      </c>
      <c r="E83" s="14" t="s">
        <v>10</v>
      </c>
      <c r="F83" s="14" t="s">
        <v>10</v>
      </c>
      <c r="G83" s="14" t="s">
        <v>10</v>
      </c>
      <c r="H83" s="9" t="s">
        <v>10</v>
      </c>
      <c r="I83" s="15"/>
      <c r="J83" s="19" t="str">
        <f>IF($A83="","",1+IF(D83="Y",1+IF(E83="Y",1+IF(F83="Y",1+IF(G83="Y",1,0),0),0),0))</f>
        <v/>
      </c>
      <c r="K83" s="14"/>
      <c r="L83" s="14" t="str">
        <f>IF(OR(J83="",K83=""),"",MAX(0,K83-J83))</f>
        <v/>
      </c>
      <c r="M83" s="9" t="s">
        <v>10</v>
      </c>
    </row>
    <row r="84" spans="1:13" s="9" customFormat="1" x14ac:dyDescent="0.25">
      <c r="A84" s="9" t="s">
        <v>10</v>
      </c>
      <c r="B84" s="14">
        <v>9</v>
      </c>
      <c r="C84" s="9" t="s">
        <v>86</v>
      </c>
      <c r="D84" s="14" t="s">
        <v>10</v>
      </c>
      <c r="E84" s="14" t="s">
        <v>10</v>
      </c>
      <c r="F84" s="14" t="s">
        <v>10</v>
      </c>
      <c r="G84" s="14" t="s">
        <v>10</v>
      </c>
      <c r="H84" s="9" t="s">
        <v>10</v>
      </c>
      <c r="I84" s="15"/>
      <c r="J84" s="19" t="str">
        <f>IF($A84="","",1+IF(D84="Y",1+IF(E84="Y",1+IF(F84="Y",1+IF(G84="Y",1,0),0),0),0))</f>
        <v/>
      </c>
      <c r="K84" s="14"/>
      <c r="L84" s="14" t="str">
        <f>IF(OR(J84="",K84=""),"",MAX(0,K84-J84))</f>
        <v/>
      </c>
      <c r="M84" s="9" t="s">
        <v>10</v>
      </c>
    </row>
    <row r="85" spans="1:13" s="9" customFormat="1" x14ac:dyDescent="0.25">
      <c r="A85" s="9" t="s">
        <v>10</v>
      </c>
      <c r="B85" s="14">
        <v>10</v>
      </c>
      <c r="C85" s="9" t="s">
        <v>89</v>
      </c>
      <c r="D85" s="14" t="s">
        <v>10</v>
      </c>
      <c r="E85" s="14" t="s">
        <v>10</v>
      </c>
      <c r="F85" s="14" t="s">
        <v>10</v>
      </c>
      <c r="G85" s="14" t="s">
        <v>10</v>
      </c>
      <c r="H85" s="9" t="s">
        <v>10</v>
      </c>
      <c r="I85" s="15"/>
      <c r="J85" s="19" t="str">
        <f>IF($A85="","",1+IF(D85="Y",1+IF(E85="Y",1+IF(F85="Y",1+IF(G85="Y",1,0),0),0),0))</f>
        <v/>
      </c>
      <c r="K85" s="14"/>
      <c r="L85" s="14" t="str">
        <f>IF(OR(J85="",K85=""),"",MAX(0,K85-J85))</f>
        <v/>
      </c>
      <c r="M85" s="9" t="s">
        <v>10</v>
      </c>
    </row>
    <row r="86" spans="1:13" s="9" customFormat="1" x14ac:dyDescent="0.25">
      <c r="A86" s="13" t="s">
        <v>10</v>
      </c>
      <c r="B86" s="16">
        <v>1</v>
      </c>
      <c r="C86" s="13" t="s">
        <v>62</v>
      </c>
      <c r="D86" s="16" t="s">
        <v>10</v>
      </c>
      <c r="E86" s="16" t="s">
        <v>10</v>
      </c>
      <c r="F86" s="16" t="s">
        <v>10</v>
      </c>
      <c r="G86" s="16" t="s">
        <v>10</v>
      </c>
      <c r="H86" s="13" t="s">
        <v>10</v>
      </c>
      <c r="I86" s="17"/>
      <c r="J86" s="18" t="str">
        <f>IF($A86="","",1+IF(D86="Y",1+IF(E86="Y",1+IF(F86="Y",1+IF(G86="Y",1,0),0),0),0))</f>
        <v/>
      </c>
      <c r="K86" s="16"/>
      <c r="L86" s="16" t="str">
        <f>IF(OR(J86="",K86=""),"",MAX(0,K86-J86))</f>
        <v/>
      </c>
      <c r="M86" s="13" t="s">
        <v>10</v>
      </c>
    </row>
    <row r="87" spans="1:13" s="9" customFormat="1" x14ac:dyDescent="0.25">
      <c r="A87" s="9" t="s">
        <v>10</v>
      </c>
      <c r="B87" s="14">
        <v>2</v>
      </c>
      <c r="C87" s="9" t="s">
        <v>65</v>
      </c>
      <c r="D87" s="14" t="s">
        <v>10</v>
      </c>
      <c r="E87" s="14" t="s">
        <v>10</v>
      </c>
      <c r="F87" s="14" t="s">
        <v>10</v>
      </c>
      <c r="G87" s="14" t="s">
        <v>10</v>
      </c>
      <c r="H87" s="9" t="s">
        <v>10</v>
      </c>
      <c r="I87" s="15"/>
      <c r="J87" s="19" t="str">
        <f>IF($A87="","",1+IF(D87="Y",1+IF(E87="Y",1+IF(F87="Y",1+IF(G87="Y",1,0),0),0),0))</f>
        <v/>
      </c>
      <c r="K87" s="14"/>
      <c r="L87" s="14" t="str">
        <f>IF(OR(J87="",K87=""),"",MAX(0,K87-J87))</f>
        <v/>
      </c>
      <c r="M87" s="9" t="s">
        <v>10</v>
      </c>
    </row>
    <row r="88" spans="1:13" s="9" customFormat="1" x14ac:dyDescent="0.25">
      <c r="A88" s="9" t="s">
        <v>10</v>
      </c>
      <c r="B88" s="14">
        <v>3</v>
      </c>
      <c r="C88" s="9" t="s">
        <v>68</v>
      </c>
      <c r="D88" s="14" t="s">
        <v>10</v>
      </c>
      <c r="E88" s="14" t="s">
        <v>10</v>
      </c>
      <c r="F88" s="14" t="s">
        <v>10</v>
      </c>
      <c r="G88" s="14" t="s">
        <v>10</v>
      </c>
      <c r="H88" s="9" t="s">
        <v>10</v>
      </c>
      <c r="I88" s="15"/>
      <c r="J88" s="19" t="str">
        <f>IF($A88="","",1+IF(D88="Y",1+IF(E88="Y",1+IF(F88="Y",1+IF(G88="Y",1,0),0),0),0))</f>
        <v/>
      </c>
      <c r="K88" s="14"/>
      <c r="L88" s="14" t="str">
        <f>IF(OR(J88="",K88=""),"",MAX(0,K88-J88))</f>
        <v/>
      </c>
      <c r="M88" s="9" t="s">
        <v>10</v>
      </c>
    </row>
    <row r="89" spans="1:13" s="9" customFormat="1" x14ac:dyDescent="0.25">
      <c r="A89" s="9" t="s">
        <v>10</v>
      </c>
      <c r="B89" s="14">
        <v>4</v>
      </c>
      <c r="C89" s="9" t="s">
        <v>71</v>
      </c>
      <c r="D89" s="14" t="s">
        <v>10</v>
      </c>
      <c r="E89" s="14" t="s">
        <v>10</v>
      </c>
      <c r="F89" s="14" t="s">
        <v>10</v>
      </c>
      <c r="G89" s="14" t="s">
        <v>10</v>
      </c>
      <c r="H89" s="9" t="s">
        <v>10</v>
      </c>
      <c r="I89" s="15"/>
      <c r="J89" s="19" t="str">
        <f>IF($A89="","",1+IF(D89="Y",1+IF(E89="Y",1+IF(F89="Y",1+IF(G89="Y",1,0),0),0),0))</f>
        <v/>
      </c>
      <c r="K89" s="14"/>
      <c r="L89" s="14" t="str">
        <f>IF(OR(J89="",K89=""),"",MAX(0,K89-J89))</f>
        <v/>
      </c>
      <c r="M89" s="9" t="s">
        <v>10</v>
      </c>
    </row>
    <row r="90" spans="1:13" s="9" customFormat="1" x14ac:dyDescent="0.25">
      <c r="A90" s="9" t="s">
        <v>10</v>
      </c>
      <c r="B90" s="14">
        <v>5</v>
      </c>
      <c r="C90" s="9" t="s">
        <v>74</v>
      </c>
      <c r="D90" s="14" t="s">
        <v>10</v>
      </c>
      <c r="E90" s="14" t="s">
        <v>10</v>
      </c>
      <c r="F90" s="14" t="s">
        <v>10</v>
      </c>
      <c r="G90" s="14" t="s">
        <v>10</v>
      </c>
      <c r="H90" s="9" t="s">
        <v>10</v>
      </c>
      <c r="I90" s="15"/>
      <c r="J90" s="19" t="str">
        <f>IF($A90="","",1+IF(D90="Y",1+IF(E90="Y",1+IF(F90="Y",1+IF(G90="Y",1,0),0),0),0))</f>
        <v/>
      </c>
      <c r="K90" s="14"/>
      <c r="L90" s="14" t="str">
        <f>IF(OR(J90="",K90=""),"",MAX(0,K90-J90))</f>
        <v/>
      </c>
      <c r="M90" s="9" t="s">
        <v>10</v>
      </c>
    </row>
    <row r="91" spans="1:13" s="9" customFormat="1" x14ac:dyDescent="0.25">
      <c r="A91" s="9" t="s">
        <v>10</v>
      </c>
      <c r="B91" s="14">
        <v>6</v>
      </c>
      <c r="C91" s="9" t="s">
        <v>77</v>
      </c>
      <c r="D91" s="14" t="s">
        <v>10</v>
      </c>
      <c r="E91" s="14" t="s">
        <v>10</v>
      </c>
      <c r="F91" s="14" t="s">
        <v>10</v>
      </c>
      <c r="G91" s="14" t="s">
        <v>10</v>
      </c>
      <c r="H91" s="9" t="s">
        <v>10</v>
      </c>
      <c r="I91" s="15"/>
      <c r="J91" s="19" t="str">
        <f>IF($A91="","",1+IF(D91="Y",1+IF(E91="Y",1+IF(F91="Y",1+IF(G91="Y",1,0),0),0),0))</f>
        <v/>
      </c>
      <c r="K91" s="14"/>
      <c r="L91" s="14" t="str">
        <f>IF(OR(J91="",K91=""),"",MAX(0,K91-J91))</f>
        <v/>
      </c>
      <c r="M91" s="9" t="s">
        <v>10</v>
      </c>
    </row>
    <row r="92" spans="1:13" s="9" customFormat="1" x14ac:dyDescent="0.25">
      <c r="A92" s="9" t="s">
        <v>10</v>
      </c>
      <c r="B92" s="14">
        <v>7</v>
      </c>
      <c r="C92" s="9" t="s">
        <v>80</v>
      </c>
      <c r="D92" s="14" t="s">
        <v>10</v>
      </c>
      <c r="E92" s="14" t="s">
        <v>10</v>
      </c>
      <c r="F92" s="14" t="s">
        <v>10</v>
      </c>
      <c r="G92" s="14" t="s">
        <v>10</v>
      </c>
      <c r="H92" s="9" t="s">
        <v>10</v>
      </c>
      <c r="I92" s="15"/>
      <c r="J92" s="19" t="str">
        <f>IF($A92="","",1+IF(D92="Y",1+IF(E92="Y",1+IF(F92="Y",1+IF(G92="Y",1,0),0),0),0))</f>
        <v/>
      </c>
      <c r="K92" s="14"/>
      <c r="L92" s="14" t="str">
        <f>IF(OR(J92="",K92=""),"",MAX(0,K92-J92))</f>
        <v/>
      </c>
      <c r="M92" s="9" t="s">
        <v>10</v>
      </c>
    </row>
    <row r="93" spans="1:13" s="9" customFormat="1" x14ac:dyDescent="0.25">
      <c r="A93" s="9" t="s">
        <v>10</v>
      </c>
      <c r="B93" s="14">
        <v>8</v>
      </c>
      <c r="C93" s="9" t="s">
        <v>83</v>
      </c>
      <c r="D93" s="14" t="s">
        <v>10</v>
      </c>
      <c r="E93" s="14" t="s">
        <v>10</v>
      </c>
      <c r="F93" s="14" t="s">
        <v>10</v>
      </c>
      <c r="G93" s="14" t="s">
        <v>10</v>
      </c>
      <c r="H93" s="9" t="s">
        <v>10</v>
      </c>
      <c r="I93" s="15"/>
      <c r="J93" s="19" t="str">
        <f>IF($A93="","",1+IF(D93="Y",1+IF(E93="Y",1+IF(F93="Y",1+IF(G93="Y",1,0),0),0),0))</f>
        <v/>
      </c>
      <c r="K93" s="14"/>
      <c r="L93" s="14" t="str">
        <f>IF(OR(J93="",K93=""),"",MAX(0,K93-J93))</f>
        <v/>
      </c>
      <c r="M93" s="9" t="s">
        <v>10</v>
      </c>
    </row>
    <row r="94" spans="1:13" s="9" customFormat="1" x14ac:dyDescent="0.25">
      <c r="A94" s="9" t="s">
        <v>10</v>
      </c>
      <c r="B94" s="14">
        <v>9</v>
      </c>
      <c r="C94" s="9" t="s">
        <v>86</v>
      </c>
      <c r="D94" s="14" t="s">
        <v>10</v>
      </c>
      <c r="E94" s="14" t="s">
        <v>10</v>
      </c>
      <c r="F94" s="14" t="s">
        <v>10</v>
      </c>
      <c r="G94" s="14" t="s">
        <v>10</v>
      </c>
      <c r="H94" s="9" t="s">
        <v>10</v>
      </c>
      <c r="I94" s="15"/>
      <c r="J94" s="19" t="str">
        <f>IF($A94="","",1+IF(D94="Y",1+IF(E94="Y",1+IF(F94="Y",1+IF(G94="Y",1,0),0),0),0))</f>
        <v/>
      </c>
      <c r="K94" s="14"/>
      <c r="L94" s="14" t="str">
        <f>IF(OR(J94="",K94=""),"",MAX(0,K94-J94))</f>
        <v/>
      </c>
      <c r="M94" s="9" t="s">
        <v>10</v>
      </c>
    </row>
    <row r="95" spans="1:13" s="9" customFormat="1" x14ac:dyDescent="0.25">
      <c r="A95" s="9" t="s">
        <v>10</v>
      </c>
      <c r="B95" s="14">
        <v>10</v>
      </c>
      <c r="C95" s="9" t="s">
        <v>89</v>
      </c>
      <c r="D95" s="14" t="s">
        <v>10</v>
      </c>
      <c r="E95" s="14" t="s">
        <v>10</v>
      </c>
      <c r="F95" s="14" t="s">
        <v>10</v>
      </c>
      <c r="G95" s="14" t="s">
        <v>10</v>
      </c>
      <c r="H95" s="9" t="s">
        <v>10</v>
      </c>
      <c r="I95" s="15"/>
      <c r="J95" s="19" t="str">
        <f>IF($A95="","",1+IF(D95="Y",1+IF(E95="Y",1+IF(F95="Y",1+IF(G95="Y",1,0),0),0),0))</f>
        <v/>
      </c>
      <c r="K95" s="14"/>
      <c r="L95" s="14" t="str">
        <f>IF(OR(J95="",K95=""),"",MAX(0,K95-J95))</f>
        <v/>
      </c>
      <c r="M95" s="9" t="s">
        <v>10</v>
      </c>
    </row>
    <row r="96" spans="1:13" s="9" customFormat="1" x14ac:dyDescent="0.25">
      <c r="A96" s="13" t="s">
        <v>10</v>
      </c>
      <c r="B96" s="16">
        <v>1</v>
      </c>
      <c r="C96" s="13" t="s">
        <v>62</v>
      </c>
      <c r="D96" s="16" t="s">
        <v>10</v>
      </c>
      <c r="E96" s="16" t="s">
        <v>10</v>
      </c>
      <c r="F96" s="16" t="s">
        <v>10</v>
      </c>
      <c r="G96" s="16" t="s">
        <v>10</v>
      </c>
      <c r="H96" s="13" t="s">
        <v>10</v>
      </c>
      <c r="I96" s="17"/>
      <c r="J96" s="18" t="str">
        <f>IF($A96="","",1+IF(D96="Y",1+IF(E96="Y",1+IF(F96="Y",1+IF(G96="Y",1,0),0),0),0))</f>
        <v/>
      </c>
      <c r="K96" s="16"/>
      <c r="L96" s="16" t="str">
        <f>IF(OR(J96="",K96=""),"",MAX(0,K96-J96))</f>
        <v/>
      </c>
      <c r="M96" s="13" t="s">
        <v>10</v>
      </c>
    </row>
    <row r="97" spans="1:13" s="9" customFormat="1" x14ac:dyDescent="0.25">
      <c r="A97" s="9" t="s">
        <v>10</v>
      </c>
      <c r="B97" s="14">
        <v>2</v>
      </c>
      <c r="C97" s="9" t="s">
        <v>65</v>
      </c>
      <c r="D97" s="14" t="s">
        <v>10</v>
      </c>
      <c r="E97" s="14" t="s">
        <v>10</v>
      </c>
      <c r="F97" s="14" t="s">
        <v>10</v>
      </c>
      <c r="G97" s="14" t="s">
        <v>10</v>
      </c>
      <c r="H97" s="9" t="s">
        <v>10</v>
      </c>
      <c r="I97" s="15"/>
      <c r="J97" s="19" t="str">
        <f>IF($A97="","",1+IF(D97="Y",1+IF(E97="Y",1+IF(F97="Y",1+IF(G97="Y",1,0),0),0),0))</f>
        <v/>
      </c>
      <c r="K97" s="14"/>
      <c r="L97" s="14" t="str">
        <f>IF(OR(J97="",K97=""),"",MAX(0,K97-J97))</f>
        <v/>
      </c>
      <c r="M97" s="9" t="s">
        <v>10</v>
      </c>
    </row>
    <row r="98" spans="1:13" s="9" customFormat="1" x14ac:dyDescent="0.25">
      <c r="A98" s="9" t="s">
        <v>10</v>
      </c>
      <c r="B98" s="14">
        <v>3</v>
      </c>
      <c r="C98" s="9" t="s">
        <v>68</v>
      </c>
      <c r="D98" s="14" t="s">
        <v>10</v>
      </c>
      <c r="E98" s="14" t="s">
        <v>10</v>
      </c>
      <c r="F98" s="14" t="s">
        <v>10</v>
      </c>
      <c r="G98" s="14" t="s">
        <v>10</v>
      </c>
      <c r="H98" s="9" t="s">
        <v>10</v>
      </c>
      <c r="I98" s="15"/>
      <c r="J98" s="19" t="str">
        <f>IF($A98="","",1+IF(D98="Y",1+IF(E98="Y",1+IF(F98="Y",1+IF(G98="Y",1,0),0),0),0))</f>
        <v/>
      </c>
      <c r="K98" s="14"/>
      <c r="L98" s="14" t="str">
        <f>IF(OR(J98="",K98=""),"",MAX(0,K98-J98))</f>
        <v/>
      </c>
      <c r="M98" s="9" t="s">
        <v>10</v>
      </c>
    </row>
    <row r="99" spans="1:13" s="9" customFormat="1" x14ac:dyDescent="0.25">
      <c r="A99" s="9" t="s">
        <v>10</v>
      </c>
      <c r="B99" s="14">
        <v>4</v>
      </c>
      <c r="C99" s="9" t="s">
        <v>71</v>
      </c>
      <c r="D99" s="14" t="s">
        <v>10</v>
      </c>
      <c r="E99" s="14" t="s">
        <v>10</v>
      </c>
      <c r="F99" s="14" t="s">
        <v>10</v>
      </c>
      <c r="G99" s="14" t="s">
        <v>10</v>
      </c>
      <c r="H99" s="9" t="s">
        <v>10</v>
      </c>
      <c r="I99" s="15"/>
      <c r="J99" s="19" t="str">
        <f>IF($A99="","",1+IF(D99="Y",1+IF(E99="Y",1+IF(F99="Y",1+IF(G99="Y",1,0),0),0),0))</f>
        <v/>
      </c>
      <c r="K99" s="14"/>
      <c r="L99" s="14" t="str">
        <f>IF(OR(J99="",K99=""),"",MAX(0,K99-J99))</f>
        <v/>
      </c>
      <c r="M99" s="9" t="s">
        <v>10</v>
      </c>
    </row>
    <row r="100" spans="1:13" s="9" customFormat="1" x14ac:dyDescent="0.25">
      <c r="A100" s="9" t="s">
        <v>10</v>
      </c>
      <c r="B100" s="14">
        <v>5</v>
      </c>
      <c r="C100" s="9" t="s">
        <v>74</v>
      </c>
      <c r="D100" s="14" t="s">
        <v>10</v>
      </c>
      <c r="E100" s="14" t="s">
        <v>10</v>
      </c>
      <c r="F100" s="14" t="s">
        <v>10</v>
      </c>
      <c r="G100" s="14" t="s">
        <v>10</v>
      </c>
      <c r="H100" s="9" t="s">
        <v>10</v>
      </c>
      <c r="I100" s="15"/>
      <c r="J100" s="19" t="str">
        <f>IF($A100="","",1+IF(D100="Y",1+IF(E100="Y",1+IF(F100="Y",1+IF(G100="Y",1,0),0),0),0))</f>
        <v/>
      </c>
      <c r="K100" s="14"/>
      <c r="L100" s="14" t="str">
        <f>IF(OR(J100="",K100=""),"",MAX(0,K100-J100))</f>
        <v/>
      </c>
      <c r="M100" s="9" t="s">
        <v>10</v>
      </c>
    </row>
    <row r="101" spans="1:13" s="9" customFormat="1" x14ac:dyDescent="0.25">
      <c r="A101" s="9" t="s">
        <v>10</v>
      </c>
      <c r="B101" s="14">
        <v>6</v>
      </c>
      <c r="C101" s="9" t="s">
        <v>77</v>
      </c>
      <c r="D101" s="14" t="s">
        <v>10</v>
      </c>
      <c r="E101" s="14" t="s">
        <v>10</v>
      </c>
      <c r="F101" s="14" t="s">
        <v>10</v>
      </c>
      <c r="G101" s="14" t="s">
        <v>10</v>
      </c>
      <c r="H101" s="9" t="s">
        <v>10</v>
      </c>
      <c r="I101" s="15"/>
      <c r="J101" s="19" t="str">
        <f>IF($A101="","",1+IF(D101="Y",1+IF(E101="Y",1+IF(F101="Y",1+IF(G101="Y",1,0),0),0),0))</f>
        <v/>
      </c>
      <c r="K101" s="14"/>
      <c r="L101" s="14" t="str">
        <f>IF(OR(J101="",K101=""),"",MAX(0,K101-J101))</f>
        <v/>
      </c>
      <c r="M101" s="9" t="s">
        <v>10</v>
      </c>
    </row>
    <row r="102" spans="1:13" s="9" customFormat="1" x14ac:dyDescent="0.25">
      <c r="A102" s="9" t="s">
        <v>10</v>
      </c>
      <c r="B102" s="14">
        <v>7</v>
      </c>
      <c r="C102" s="9" t="s">
        <v>80</v>
      </c>
      <c r="D102" s="14" t="s">
        <v>10</v>
      </c>
      <c r="E102" s="14" t="s">
        <v>10</v>
      </c>
      <c r="F102" s="14" t="s">
        <v>10</v>
      </c>
      <c r="G102" s="14" t="s">
        <v>10</v>
      </c>
      <c r="H102" s="9" t="s">
        <v>10</v>
      </c>
      <c r="I102" s="15"/>
      <c r="J102" s="19" t="str">
        <f>IF($A102="","",1+IF(D102="Y",1+IF(E102="Y",1+IF(F102="Y",1+IF(G102="Y",1,0),0),0),0))</f>
        <v/>
      </c>
      <c r="K102" s="14"/>
      <c r="L102" s="14" t="str">
        <f>IF(OR(J102="",K102=""),"",MAX(0,K102-J102))</f>
        <v/>
      </c>
      <c r="M102" s="9" t="s">
        <v>10</v>
      </c>
    </row>
    <row r="103" spans="1:13" s="9" customFormat="1" x14ac:dyDescent="0.25">
      <c r="A103" s="9" t="s">
        <v>10</v>
      </c>
      <c r="B103" s="14">
        <v>8</v>
      </c>
      <c r="C103" s="9" t="s">
        <v>83</v>
      </c>
      <c r="D103" s="14" t="s">
        <v>10</v>
      </c>
      <c r="E103" s="14" t="s">
        <v>10</v>
      </c>
      <c r="F103" s="14" t="s">
        <v>10</v>
      </c>
      <c r="G103" s="14" t="s">
        <v>10</v>
      </c>
      <c r="H103" s="9" t="s">
        <v>10</v>
      </c>
      <c r="I103" s="15"/>
      <c r="J103" s="19" t="str">
        <f>IF($A103="","",1+IF(D103="Y",1+IF(E103="Y",1+IF(F103="Y",1+IF(G103="Y",1,0),0),0),0))</f>
        <v/>
      </c>
      <c r="K103" s="14"/>
      <c r="L103" s="14" t="str">
        <f>IF(OR(J103="",K103=""),"",MAX(0,K103-J103))</f>
        <v/>
      </c>
      <c r="M103" s="9" t="s">
        <v>10</v>
      </c>
    </row>
    <row r="104" spans="1:13" s="9" customFormat="1" x14ac:dyDescent="0.25">
      <c r="A104" s="9" t="s">
        <v>10</v>
      </c>
      <c r="B104" s="14">
        <v>9</v>
      </c>
      <c r="C104" s="9" t="s">
        <v>86</v>
      </c>
      <c r="D104" s="14" t="s">
        <v>10</v>
      </c>
      <c r="E104" s="14" t="s">
        <v>10</v>
      </c>
      <c r="F104" s="14" t="s">
        <v>10</v>
      </c>
      <c r="G104" s="14" t="s">
        <v>10</v>
      </c>
      <c r="H104" s="9" t="s">
        <v>10</v>
      </c>
      <c r="I104" s="15"/>
      <c r="J104" s="19" t="str">
        <f>IF($A104="","",1+IF(D104="Y",1+IF(E104="Y",1+IF(F104="Y",1+IF(G104="Y",1,0),0),0),0))</f>
        <v/>
      </c>
      <c r="K104" s="14"/>
      <c r="L104" s="14" t="str">
        <f>IF(OR(J104="",K104=""),"",MAX(0,K104-J104))</f>
        <v/>
      </c>
      <c r="M104" s="9" t="s">
        <v>10</v>
      </c>
    </row>
    <row r="105" spans="1:13" s="9" customFormat="1" x14ac:dyDescent="0.25">
      <c r="A105" s="9" t="s">
        <v>10</v>
      </c>
      <c r="B105" s="14">
        <v>10</v>
      </c>
      <c r="C105" s="9" t="s">
        <v>89</v>
      </c>
      <c r="D105" s="14" t="s">
        <v>10</v>
      </c>
      <c r="E105" s="14" t="s">
        <v>10</v>
      </c>
      <c r="F105" s="14" t="s">
        <v>10</v>
      </c>
      <c r="G105" s="14" t="s">
        <v>10</v>
      </c>
      <c r="H105" s="9" t="s">
        <v>10</v>
      </c>
      <c r="I105" s="15"/>
      <c r="J105" s="19" t="str">
        <f>IF($A105="","",1+IF(D105="Y",1+IF(E105="Y",1+IF(F105="Y",1+IF(G105="Y",1,0),0),0),0))</f>
        <v/>
      </c>
      <c r="K105" s="14"/>
      <c r="L105" s="14" t="str">
        <f>IF(OR(J105="",K105=""),"",MAX(0,K105-J105))</f>
        <v/>
      </c>
      <c r="M105" s="9" t="s">
        <v>10</v>
      </c>
    </row>
    <row r="106" spans="1:13" s="9" customFormat="1" x14ac:dyDescent="0.25">
      <c r="A106" s="13" t="s">
        <v>10</v>
      </c>
      <c r="B106" s="16">
        <v>1</v>
      </c>
      <c r="C106" s="13" t="s">
        <v>62</v>
      </c>
      <c r="D106" s="16" t="s">
        <v>10</v>
      </c>
      <c r="E106" s="16" t="s">
        <v>10</v>
      </c>
      <c r="F106" s="16" t="s">
        <v>10</v>
      </c>
      <c r="G106" s="16" t="s">
        <v>10</v>
      </c>
      <c r="H106" s="13" t="s">
        <v>10</v>
      </c>
      <c r="I106" s="17"/>
      <c r="J106" s="18" t="str">
        <f>IF($A106="","",1+IF(D106="Y",1+IF(E106="Y",1+IF(F106="Y",1+IF(G106="Y",1,0),0),0),0))</f>
        <v/>
      </c>
      <c r="K106" s="16"/>
      <c r="L106" s="16" t="str">
        <f>IF(OR(J106="",K106=""),"",MAX(0,K106-J106))</f>
        <v/>
      </c>
      <c r="M106" s="13" t="s">
        <v>10</v>
      </c>
    </row>
    <row r="107" spans="1:13" s="9" customFormat="1" x14ac:dyDescent="0.25">
      <c r="A107" s="9" t="s">
        <v>10</v>
      </c>
      <c r="B107" s="14">
        <v>2</v>
      </c>
      <c r="C107" s="9" t="s">
        <v>65</v>
      </c>
      <c r="D107" s="14" t="s">
        <v>10</v>
      </c>
      <c r="E107" s="14" t="s">
        <v>10</v>
      </c>
      <c r="F107" s="14" t="s">
        <v>10</v>
      </c>
      <c r="G107" s="14" t="s">
        <v>10</v>
      </c>
      <c r="H107" s="9" t="s">
        <v>10</v>
      </c>
      <c r="I107" s="15"/>
      <c r="J107" s="19" t="str">
        <f>IF($A107="","",1+IF(D107="Y",1+IF(E107="Y",1+IF(F107="Y",1+IF(G107="Y",1,0),0),0),0))</f>
        <v/>
      </c>
      <c r="K107" s="14"/>
      <c r="L107" s="14" t="str">
        <f>IF(OR(J107="",K107=""),"",MAX(0,K107-J107))</f>
        <v/>
      </c>
      <c r="M107" s="9" t="s">
        <v>10</v>
      </c>
    </row>
    <row r="108" spans="1:13" s="9" customFormat="1" x14ac:dyDescent="0.25">
      <c r="A108" s="9" t="s">
        <v>10</v>
      </c>
      <c r="B108" s="14">
        <v>3</v>
      </c>
      <c r="C108" s="9" t="s">
        <v>68</v>
      </c>
      <c r="D108" s="14" t="s">
        <v>10</v>
      </c>
      <c r="E108" s="14" t="s">
        <v>10</v>
      </c>
      <c r="F108" s="14" t="s">
        <v>10</v>
      </c>
      <c r="G108" s="14" t="s">
        <v>10</v>
      </c>
      <c r="H108" s="9" t="s">
        <v>10</v>
      </c>
      <c r="I108" s="15"/>
      <c r="J108" s="19" t="str">
        <f>IF($A108="","",1+IF(D108="Y",1+IF(E108="Y",1+IF(F108="Y",1+IF(G108="Y",1,0),0),0),0))</f>
        <v/>
      </c>
      <c r="K108" s="14"/>
      <c r="L108" s="14" t="str">
        <f>IF(OR(J108="",K108=""),"",MAX(0,K108-J108))</f>
        <v/>
      </c>
      <c r="M108" s="9" t="s">
        <v>10</v>
      </c>
    </row>
    <row r="109" spans="1:13" s="9" customFormat="1" x14ac:dyDescent="0.25">
      <c r="A109" s="9" t="s">
        <v>10</v>
      </c>
      <c r="B109" s="14">
        <v>4</v>
      </c>
      <c r="C109" s="9" t="s">
        <v>71</v>
      </c>
      <c r="D109" s="14" t="s">
        <v>10</v>
      </c>
      <c r="E109" s="14" t="s">
        <v>10</v>
      </c>
      <c r="F109" s="14" t="s">
        <v>10</v>
      </c>
      <c r="G109" s="14" t="s">
        <v>10</v>
      </c>
      <c r="H109" s="9" t="s">
        <v>10</v>
      </c>
      <c r="I109" s="15"/>
      <c r="J109" s="19" t="str">
        <f>IF($A109="","",1+IF(D109="Y",1+IF(E109="Y",1+IF(F109="Y",1+IF(G109="Y",1,0),0),0),0))</f>
        <v/>
      </c>
      <c r="K109" s="14"/>
      <c r="L109" s="14" t="str">
        <f>IF(OR(J109="",K109=""),"",MAX(0,K109-J109))</f>
        <v/>
      </c>
      <c r="M109" s="9" t="s">
        <v>10</v>
      </c>
    </row>
    <row r="110" spans="1:13" s="9" customFormat="1" x14ac:dyDescent="0.25">
      <c r="A110" s="9" t="s">
        <v>10</v>
      </c>
      <c r="B110" s="14">
        <v>5</v>
      </c>
      <c r="C110" s="9" t="s">
        <v>74</v>
      </c>
      <c r="D110" s="14" t="s">
        <v>10</v>
      </c>
      <c r="E110" s="14" t="s">
        <v>10</v>
      </c>
      <c r="F110" s="14" t="s">
        <v>10</v>
      </c>
      <c r="G110" s="14" t="s">
        <v>10</v>
      </c>
      <c r="H110" s="9" t="s">
        <v>10</v>
      </c>
      <c r="I110" s="15"/>
      <c r="J110" s="19" t="str">
        <f>IF($A110="","",1+IF(D110="Y",1+IF(E110="Y",1+IF(F110="Y",1+IF(G110="Y",1,0),0),0),0))</f>
        <v/>
      </c>
      <c r="K110" s="14"/>
      <c r="L110" s="14" t="str">
        <f>IF(OR(J110="",K110=""),"",MAX(0,K110-J110))</f>
        <v/>
      </c>
      <c r="M110" s="9" t="s">
        <v>10</v>
      </c>
    </row>
    <row r="111" spans="1:13" s="9" customFormat="1" x14ac:dyDescent="0.25">
      <c r="A111" s="9" t="s">
        <v>10</v>
      </c>
      <c r="B111" s="14">
        <v>6</v>
      </c>
      <c r="C111" s="9" t="s">
        <v>77</v>
      </c>
      <c r="D111" s="14" t="s">
        <v>10</v>
      </c>
      <c r="E111" s="14" t="s">
        <v>10</v>
      </c>
      <c r="F111" s="14" t="s">
        <v>10</v>
      </c>
      <c r="G111" s="14" t="s">
        <v>10</v>
      </c>
      <c r="H111" s="9" t="s">
        <v>10</v>
      </c>
      <c r="I111" s="15"/>
      <c r="J111" s="19" t="str">
        <f>IF($A111="","",1+IF(D111="Y",1+IF(E111="Y",1+IF(F111="Y",1+IF(G111="Y",1,0),0),0),0))</f>
        <v/>
      </c>
      <c r="K111" s="14"/>
      <c r="L111" s="14" t="str">
        <f>IF(OR(J111="",K111=""),"",MAX(0,K111-J111))</f>
        <v/>
      </c>
      <c r="M111" s="9" t="s">
        <v>10</v>
      </c>
    </row>
    <row r="112" spans="1:13" s="9" customFormat="1" x14ac:dyDescent="0.25">
      <c r="A112" s="9" t="s">
        <v>10</v>
      </c>
      <c r="B112" s="14">
        <v>7</v>
      </c>
      <c r="C112" s="9" t="s">
        <v>80</v>
      </c>
      <c r="D112" s="14" t="s">
        <v>10</v>
      </c>
      <c r="E112" s="14" t="s">
        <v>10</v>
      </c>
      <c r="F112" s="14" t="s">
        <v>10</v>
      </c>
      <c r="G112" s="14" t="s">
        <v>10</v>
      </c>
      <c r="H112" s="9" t="s">
        <v>10</v>
      </c>
      <c r="I112" s="15"/>
      <c r="J112" s="19" t="str">
        <f>IF($A112="","",1+IF(D112="Y",1+IF(E112="Y",1+IF(F112="Y",1+IF(G112="Y",1,0),0),0),0))</f>
        <v/>
      </c>
      <c r="K112" s="14"/>
      <c r="L112" s="14" t="str">
        <f>IF(OR(J112="",K112=""),"",MAX(0,K112-J112))</f>
        <v/>
      </c>
      <c r="M112" s="9" t="s">
        <v>10</v>
      </c>
    </row>
    <row r="113" spans="1:13" s="9" customFormat="1" x14ac:dyDescent="0.25">
      <c r="A113" s="9" t="s">
        <v>10</v>
      </c>
      <c r="B113" s="14">
        <v>8</v>
      </c>
      <c r="C113" s="9" t="s">
        <v>83</v>
      </c>
      <c r="D113" s="14" t="s">
        <v>10</v>
      </c>
      <c r="E113" s="14" t="s">
        <v>10</v>
      </c>
      <c r="F113" s="14" t="s">
        <v>10</v>
      </c>
      <c r="G113" s="14" t="s">
        <v>10</v>
      </c>
      <c r="H113" s="9" t="s">
        <v>10</v>
      </c>
      <c r="I113" s="15"/>
      <c r="J113" s="19" t="str">
        <f>IF($A113="","",1+IF(D113="Y",1+IF(E113="Y",1+IF(F113="Y",1+IF(G113="Y",1,0),0),0),0))</f>
        <v/>
      </c>
      <c r="K113" s="14"/>
      <c r="L113" s="14" t="str">
        <f>IF(OR(J113="",K113=""),"",MAX(0,K113-J113))</f>
        <v/>
      </c>
      <c r="M113" s="9" t="s">
        <v>10</v>
      </c>
    </row>
    <row r="114" spans="1:13" s="9" customFormat="1" x14ac:dyDescent="0.25">
      <c r="A114" s="9" t="s">
        <v>10</v>
      </c>
      <c r="B114" s="14">
        <v>9</v>
      </c>
      <c r="C114" s="9" t="s">
        <v>86</v>
      </c>
      <c r="D114" s="14" t="s">
        <v>10</v>
      </c>
      <c r="E114" s="14" t="s">
        <v>10</v>
      </c>
      <c r="F114" s="14" t="s">
        <v>10</v>
      </c>
      <c r="G114" s="14" t="s">
        <v>10</v>
      </c>
      <c r="H114" s="9" t="s">
        <v>10</v>
      </c>
      <c r="I114" s="15"/>
      <c r="J114" s="19" t="str">
        <f>IF($A114="","",1+IF(D114="Y",1+IF(E114="Y",1+IF(F114="Y",1+IF(G114="Y",1,0),0),0),0))</f>
        <v/>
      </c>
      <c r="K114" s="14"/>
      <c r="L114" s="14" t="str">
        <f>IF(OR(J114="",K114=""),"",MAX(0,K114-J114))</f>
        <v/>
      </c>
      <c r="M114" s="9" t="s">
        <v>10</v>
      </c>
    </row>
    <row r="115" spans="1:13" s="9" customFormat="1" x14ac:dyDescent="0.25">
      <c r="A115" s="9" t="s">
        <v>10</v>
      </c>
      <c r="B115" s="14">
        <v>10</v>
      </c>
      <c r="C115" s="9" t="s">
        <v>89</v>
      </c>
      <c r="D115" s="14" t="s">
        <v>10</v>
      </c>
      <c r="E115" s="14" t="s">
        <v>10</v>
      </c>
      <c r="F115" s="14" t="s">
        <v>10</v>
      </c>
      <c r="G115" s="14" t="s">
        <v>10</v>
      </c>
      <c r="H115" s="9" t="s">
        <v>10</v>
      </c>
      <c r="I115" s="15"/>
      <c r="J115" s="19" t="str">
        <f>IF($A115="","",1+IF(D115="Y",1+IF(E115="Y",1+IF(F115="Y",1+IF(G115="Y",1,0),0),0),0))</f>
        <v/>
      </c>
      <c r="K115" s="14"/>
      <c r="L115" s="14" t="str">
        <f>IF(OR(J115="",K115=""),"",MAX(0,K115-J115))</f>
        <v/>
      </c>
      <c r="M115" s="9" t="s">
        <v>10</v>
      </c>
    </row>
    <row r="116" spans="1:13" s="9" customFormat="1" x14ac:dyDescent="0.25">
      <c r="A116" s="13" t="s">
        <v>10</v>
      </c>
      <c r="B116" s="16">
        <v>1</v>
      </c>
      <c r="C116" s="13" t="s">
        <v>62</v>
      </c>
      <c r="D116" s="16" t="s">
        <v>10</v>
      </c>
      <c r="E116" s="16" t="s">
        <v>10</v>
      </c>
      <c r="F116" s="16" t="s">
        <v>10</v>
      </c>
      <c r="G116" s="16" t="s">
        <v>10</v>
      </c>
      <c r="H116" s="13" t="s">
        <v>10</v>
      </c>
      <c r="I116" s="17"/>
      <c r="J116" s="18" t="str">
        <f>IF($A116="","",1+IF(D116="Y",1+IF(E116="Y",1+IF(F116="Y",1+IF(G116="Y",1,0),0),0),0))</f>
        <v/>
      </c>
      <c r="K116" s="16"/>
      <c r="L116" s="16" t="str">
        <f>IF(OR(J116="",K116=""),"",MAX(0,K116-J116))</f>
        <v/>
      </c>
      <c r="M116" s="13" t="s">
        <v>10</v>
      </c>
    </row>
    <row r="117" spans="1:13" s="9" customFormat="1" x14ac:dyDescent="0.25">
      <c r="A117" s="9" t="s">
        <v>10</v>
      </c>
      <c r="B117" s="14">
        <v>2</v>
      </c>
      <c r="C117" s="9" t="s">
        <v>65</v>
      </c>
      <c r="D117" s="14" t="s">
        <v>10</v>
      </c>
      <c r="E117" s="14" t="s">
        <v>10</v>
      </c>
      <c r="F117" s="14" t="s">
        <v>10</v>
      </c>
      <c r="G117" s="14" t="s">
        <v>10</v>
      </c>
      <c r="H117" s="9" t="s">
        <v>10</v>
      </c>
      <c r="I117" s="15"/>
      <c r="J117" s="19" t="str">
        <f>IF($A117="","",1+IF(D117="Y",1+IF(E117="Y",1+IF(F117="Y",1+IF(G117="Y",1,0),0),0),0))</f>
        <v/>
      </c>
      <c r="K117" s="14"/>
      <c r="L117" s="14" t="str">
        <f>IF(OR(J117="",K117=""),"",MAX(0,K117-J117))</f>
        <v/>
      </c>
      <c r="M117" s="9" t="s">
        <v>10</v>
      </c>
    </row>
    <row r="118" spans="1:13" s="9" customFormat="1" x14ac:dyDescent="0.25">
      <c r="A118" s="9" t="s">
        <v>10</v>
      </c>
      <c r="B118" s="14">
        <v>3</v>
      </c>
      <c r="C118" s="9" t="s">
        <v>68</v>
      </c>
      <c r="D118" s="14" t="s">
        <v>10</v>
      </c>
      <c r="E118" s="14" t="s">
        <v>10</v>
      </c>
      <c r="F118" s="14" t="s">
        <v>10</v>
      </c>
      <c r="G118" s="14" t="s">
        <v>10</v>
      </c>
      <c r="H118" s="9" t="s">
        <v>10</v>
      </c>
      <c r="I118" s="15"/>
      <c r="J118" s="19" t="str">
        <f>IF($A118="","",1+IF(D118="Y",1+IF(E118="Y",1+IF(F118="Y",1+IF(G118="Y",1,0),0),0),0))</f>
        <v/>
      </c>
      <c r="K118" s="14"/>
      <c r="L118" s="14" t="str">
        <f>IF(OR(J118="",K118=""),"",MAX(0,K118-J118))</f>
        <v/>
      </c>
      <c r="M118" s="9" t="s">
        <v>10</v>
      </c>
    </row>
    <row r="119" spans="1:13" s="9" customFormat="1" x14ac:dyDescent="0.25">
      <c r="A119" s="9" t="s">
        <v>10</v>
      </c>
      <c r="B119" s="14">
        <v>4</v>
      </c>
      <c r="C119" s="9" t="s">
        <v>71</v>
      </c>
      <c r="D119" s="14" t="s">
        <v>10</v>
      </c>
      <c r="E119" s="14" t="s">
        <v>10</v>
      </c>
      <c r="F119" s="14" t="s">
        <v>10</v>
      </c>
      <c r="G119" s="14" t="s">
        <v>10</v>
      </c>
      <c r="H119" s="9" t="s">
        <v>10</v>
      </c>
      <c r="I119" s="15"/>
      <c r="J119" s="19" t="str">
        <f>IF($A119="","",1+IF(D119="Y",1+IF(E119="Y",1+IF(F119="Y",1+IF(G119="Y",1,0),0),0),0))</f>
        <v/>
      </c>
      <c r="K119" s="14"/>
      <c r="L119" s="14" t="str">
        <f>IF(OR(J119="",K119=""),"",MAX(0,K119-J119))</f>
        <v/>
      </c>
      <c r="M119" s="9" t="s">
        <v>10</v>
      </c>
    </row>
    <row r="120" spans="1:13" s="9" customFormat="1" x14ac:dyDescent="0.25">
      <c r="A120" s="9" t="s">
        <v>10</v>
      </c>
      <c r="B120" s="14">
        <v>5</v>
      </c>
      <c r="C120" s="9" t="s">
        <v>74</v>
      </c>
      <c r="D120" s="14" t="s">
        <v>10</v>
      </c>
      <c r="E120" s="14" t="s">
        <v>10</v>
      </c>
      <c r="F120" s="14" t="s">
        <v>10</v>
      </c>
      <c r="G120" s="14" t="s">
        <v>10</v>
      </c>
      <c r="H120" s="9" t="s">
        <v>10</v>
      </c>
      <c r="I120" s="15"/>
      <c r="J120" s="19" t="str">
        <f>IF($A120="","",1+IF(D120="Y",1+IF(E120="Y",1+IF(F120="Y",1+IF(G120="Y",1,0),0),0),0))</f>
        <v/>
      </c>
      <c r="K120" s="14"/>
      <c r="L120" s="14" t="str">
        <f>IF(OR(J120="",K120=""),"",MAX(0,K120-J120))</f>
        <v/>
      </c>
      <c r="M120" s="9" t="s">
        <v>10</v>
      </c>
    </row>
    <row r="121" spans="1:13" s="9" customFormat="1" x14ac:dyDescent="0.25">
      <c r="A121" s="9" t="s">
        <v>10</v>
      </c>
      <c r="B121" s="14">
        <v>6</v>
      </c>
      <c r="C121" s="9" t="s">
        <v>77</v>
      </c>
      <c r="D121" s="14" t="s">
        <v>10</v>
      </c>
      <c r="E121" s="14" t="s">
        <v>10</v>
      </c>
      <c r="F121" s="14" t="s">
        <v>10</v>
      </c>
      <c r="G121" s="14" t="s">
        <v>10</v>
      </c>
      <c r="H121" s="9" t="s">
        <v>10</v>
      </c>
      <c r="I121" s="15"/>
      <c r="J121" s="19" t="str">
        <f>IF($A121="","",1+IF(D121="Y",1+IF(E121="Y",1+IF(F121="Y",1+IF(G121="Y",1,0),0),0),0))</f>
        <v/>
      </c>
      <c r="K121" s="14"/>
      <c r="L121" s="14" t="str">
        <f>IF(OR(J121="",K121=""),"",MAX(0,K121-J121))</f>
        <v/>
      </c>
      <c r="M121" s="9" t="s">
        <v>10</v>
      </c>
    </row>
    <row r="122" spans="1:13" s="9" customFormat="1" x14ac:dyDescent="0.25">
      <c r="A122" s="9" t="s">
        <v>10</v>
      </c>
      <c r="B122" s="14">
        <v>7</v>
      </c>
      <c r="C122" s="9" t="s">
        <v>80</v>
      </c>
      <c r="D122" s="14" t="s">
        <v>10</v>
      </c>
      <c r="E122" s="14" t="s">
        <v>10</v>
      </c>
      <c r="F122" s="14" t="s">
        <v>10</v>
      </c>
      <c r="G122" s="14" t="s">
        <v>10</v>
      </c>
      <c r="H122" s="9" t="s">
        <v>10</v>
      </c>
      <c r="I122" s="15"/>
      <c r="J122" s="19" t="str">
        <f>IF($A122="","",1+IF(D122="Y",1+IF(E122="Y",1+IF(F122="Y",1+IF(G122="Y",1,0),0),0),0))</f>
        <v/>
      </c>
      <c r="K122" s="14"/>
      <c r="L122" s="14" t="str">
        <f>IF(OR(J122="",K122=""),"",MAX(0,K122-J122))</f>
        <v/>
      </c>
      <c r="M122" s="9" t="s">
        <v>10</v>
      </c>
    </row>
    <row r="123" spans="1:13" s="9" customFormat="1" x14ac:dyDescent="0.25">
      <c r="A123" s="9" t="s">
        <v>10</v>
      </c>
      <c r="B123" s="14">
        <v>8</v>
      </c>
      <c r="C123" s="9" t="s">
        <v>83</v>
      </c>
      <c r="D123" s="14" t="s">
        <v>10</v>
      </c>
      <c r="E123" s="14" t="s">
        <v>10</v>
      </c>
      <c r="F123" s="14" t="s">
        <v>10</v>
      </c>
      <c r="G123" s="14" t="s">
        <v>10</v>
      </c>
      <c r="H123" s="9" t="s">
        <v>10</v>
      </c>
      <c r="I123" s="15"/>
      <c r="J123" s="19" t="str">
        <f>IF($A123="","",1+IF(D123="Y",1+IF(E123="Y",1+IF(F123="Y",1+IF(G123="Y",1,0),0),0),0))</f>
        <v/>
      </c>
      <c r="K123" s="14"/>
      <c r="L123" s="14" t="str">
        <f>IF(OR(J123="",K123=""),"",MAX(0,K123-J123))</f>
        <v/>
      </c>
      <c r="M123" s="9" t="s">
        <v>10</v>
      </c>
    </row>
    <row r="124" spans="1:13" s="9" customFormat="1" x14ac:dyDescent="0.25">
      <c r="A124" s="9" t="s">
        <v>10</v>
      </c>
      <c r="B124" s="14">
        <v>9</v>
      </c>
      <c r="C124" s="9" t="s">
        <v>86</v>
      </c>
      <c r="D124" s="14" t="s">
        <v>10</v>
      </c>
      <c r="E124" s="14" t="s">
        <v>10</v>
      </c>
      <c r="F124" s="14" t="s">
        <v>10</v>
      </c>
      <c r="G124" s="14" t="s">
        <v>10</v>
      </c>
      <c r="H124" s="9" t="s">
        <v>10</v>
      </c>
      <c r="I124" s="15"/>
      <c r="J124" s="19" t="str">
        <f>IF($A124="","",1+IF(D124="Y",1+IF(E124="Y",1+IF(F124="Y",1+IF(G124="Y",1,0),0),0),0))</f>
        <v/>
      </c>
      <c r="K124" s="14"/>
      <c r="L124" s="14" t="str">
        <f>IF(OR(J124="",K124=""),"",MAX(0,K124-J124))</f>
        <v/>
      </c>
      <c r="M124" s="9" t="s">
        <v>10</v>
      </c>
    </row>
    <row r="125" spans="1:13" s="9" customFormat="1" x14ac:dyDescent="0.25">
      <c r="A125" s="9" t="s">
        <v>10</v>
      </c>
      <c r="B125" s="14">
        <v>10</v>
      </c>
      <c r="C125" s="9" t="s">
        <v>89</v>
      </c>
      <c r="D125" s="14" t="s">
        <v>10</v>
      </c>
      <c r="E125" s="14" t="s">
        <v>10</v>
      </c>
      <c r="F125" s="14" t="s">
        <v>10</v>
      </c>
      <c r="G125" s="14" t="s">
        <v>10</v>
      </c>
      <c r="H125" s="9" t="s">
        <v>10</v>
      </c>
      <c r="I125" s="15"/>
      <c r="J125" s="19" t="str">
        <f>IF($A125="","",1+IF(D125="Y",1+IF(E125="Y",1+IF(F125="Y",1+IF(G125="Y",1,0),0),0),0))</f>
        <v/>
      </c>
      <c r="K125" s="14"/>
      <c r="L125" s="14" t="str">
        <f>IF(OR(J125="",K125=""),"",MAX(0,K125-J125))</f>
        <v/>
      </c>
      <c r="M125" s="9" t="s">
        <v>10</v>
      </c>
    </row>
    <row r="126" spans="1:13" s="9" customFormat="1" x14ac:dyDescent="0.25">
      <c r="A126" s="13" t="s">
        <v>10</v>
      </c>
      <c r="B126" s="16">
        <v>1</v>
      </c>
      <c r="C126" s="13" t="s">
        <v>62</v>
      </c>
      <c r="D126" s="16" t="s">
        <v>10</v>
      </c>
      <c r="E126" s="16" t="s">
        <v>10</v>
      </c>
      <c r="F126" s="16" t="s">
        <v>10</v>
      </c>
      <c r="G126" s="16" t="s">
        <v>10</v>
      </c>
      <c r="H126" s="13" t="s">
        <v>10</v>
      </c>
      <c r="I126" s="17"/>
      <c r="J126" s="18" t="str">
        <f>IF($A126="","",1+IF(D126="Y",1+IF(E126="Y",1+IF(F126="Y",1+IF(G126="Y",1,0),0),0),0))</f>
        <v/>
      </c>
      <c r="K126" s="16"/>
      <c r="L126" s="16" t="str">
        <f>IF(OR(J126="",K126=""),"",MAX(0,K126-J126))</f>
        <v/>
      </c>
      <c r="M126" s="13" t="s">
        <v>10</v>
      </c>
    </row>
    <row r="127" spans="1:13" s="9" customFormat="1" x14ac:dyDescent="0.25">
      <c r="A127" s="9" t="s">
        <v>10</v>
      </c>
      <c r="B127" s="14">
        <v>2</v>
      </c>
      <c r="C127" s="9" t="s">
        <v>65</v>
      </c>
      <c r="D127" s="14" t="s">
        <v>10</v>
      </c>
      <c r="E127" s="14" t="s">
        <v>10</v>
      </c>
      <c r="F127" s="14" t="s">
        <v>10</v>
      </c>
      <c r="G127" s="14" t="s">
        <v>10</v>
      </c>
      <c r="H127" s="9" t="s">
        <v>10</v>
      </c>
      <c r="I127" s="15"/>
      <c r="J127" s="19" t="str">
        <f>IF($A127="","",1+IF(D127="Y",1+IF(E127="Y",1+IF(F127="Y",1+IF(G127="Y",1,0),0),0),0))</f>
        <v/>
      </c>
      <c r="K127" s="14"/>
      <c r="L127" s="14" t="str">
        <f>IF(OR(J127="",K127=""),"",MAX(0,K127-J127))</f>
        <v/>
      </c>
      <c r="M127" s="9" t="s">
        <v>10</v>
      </c>
    </row>
    <row r="128" spans="1:13" s="9" customFormat="1" x14ac:dyDescent="0.25">
      <c r="A128" s="9" t="s">
        <v>10</v>
      </c>
      <c r="B128" s="14">
        <v>3</v>
      </c>
      <c r="C128" s="9" t="s">
        <v>68</v>
      </c>
      <c r="D128" s="14" t="s">
        <v>10</v>
      </c>
      <c r="E128" s="14" t="s">
        <v>10</v>
      </c>
      <c r="F128" s="14" t="s">
        <v>10</v>
      </c>
      <c r="G128" s="14" t="s">
        <v>10</v>
      </c>
      <c r="H128" s="9" t="s">
        <v>10</v>
      </c>
      <c r="I128" s="15"/>
      <c r="J128" s="19" t="str">
        <f>IF($A128="","",1+IF(D128="Y",1+IF(E128="Y",1+IF(F128="Y",1+IF(G128="Y",1,0),0),0),0))</f>
        <v/>
      </c>
      <c r="K128" s="14"/>
      <c r="L128" s="14" t="str">
        <f>IF(OR(J128="",K128=""),"",MAX(0,K128-J128))</f>
        <v/>
      </c>
      <c r="M128" s="9" t="s">
        <v>10</v>
      </c>
    </row>
    <row r="129" spans="1:13" s="9" customFormat="1" x14ac:dyDescent="0.25">
      <c r="A129" s="9" t="s">
        <v>10</v>
      </c>
      <c r="B129" s="14">
        <v>4</v>
      </c>
      <c r="C129" s="9" t="s">
        <v>71</v>
      </c>
      <c r="D129" s="14" t="s">
        <v>10</v>
      </c>
      <c r="E129" s="14" t="s">
        <v>10</v>
      </c>
      <c r="F129" s="14" t="s">
        <v>10</v>
      </c>
      <c r="G129" s="14" t="s">
        <v>10</v>
      </c>
      <c r="H129" s="9" t="s">
        <v>10</v>
      </c>
      <c r="I129" s="15"/>
      <c r="J129" s="19" t="str">
        <f>IF($A129="","",1+IF(D129="Y",1+IF(E129="Y",1+IF(F129="Y",1+IF(G129="Y",1,0),0),0),0))</f>
        <v/>
      </c>
      <c r="K129" s="14"/>
      <c r="L129" s="14" t="str">
        <f>IF(OR(J129="",K129=""),"",MAX(0,K129-J129))</f>
        <v/>
      </c>
      <c r="M129" s="9" t="s">
        <v>10</v>
      </c>
    </row>
    <row r="130" spans="1:13" s="9" customFormat="1" x14ac:dyDescent="0.25">
      <c r="A130" s="9" t="s">
        <v>10</v>
      </c>
      <c r="B130" s="14">
        <v>5</v>
      </c>
      <c r="C130" s="9" t="s">
        <v>74</v>
      </c>
      <c r="D130" s="14" t="s">
        <v>10</v>
      </c>
      <c r="E130" s="14" t="s">
        <v>10</v>
      </c>
      <c r="F130" s="14" t="s">
        <v>10</v>
      </c>
      <c r="G130" s="14" t="s">
        <v>10</v>
      </c>
      <c r="H130" s="9" t="s">
        <v>10</v>
      </c>
      <c r="I130" s="15"/>
      <c r="J130" s="19" t="str">
        <f>IF($A130="","",1+IF(D130="Y",1+IF(E130="Y",1+IF(F130="Y",1+IF(G130="Y",1,0),0),0),0))</f>
        <v/>
      </c>
      <c r="K130" s="14"/>
      <c r="L130" s="14" t="str">
        <f>IF(OR(J130="",K130=""),"",MAX(0,K130-J130))</f>
        <v/>
      </c>
      <c r="M130" s="9" t="s">
        <v>10</v>
      </c>
    </row>
    <row r="131" spans="1:13" s="9" customFormat="1" x14ac:dyDescent="0.25">
      <c r="A131" s="9" t="s">
        <v>10</v>
      </c>
      <c r="B131" s="14">
        <v>6</v>
      </c>
      <c r="C131" s="9" t="s">
        <v>77</v>
      </c>
      <c r="D131" s="14" t="s">
        <v>10</v>
      </c>
      <c r="E131" s="14" t="s">
        <v>10</v>
      </c>
      <c r="F131" s="14" t="s">
        <v>10</v>
      </c>
      <c r="G131" s="14" t="s">
        <v>10</v>
      </c>
      <c r="H131" s="9" t="s">
        <v>10</v>
      </c>
      <c r="I131" s="15"/>
      <c r="J131" s="19" t="str">
        <f>IF($A131="","",1+IF(D131="Y",1+IF(E131="Y",1+IF(F131="Y",1+IF(G131="Y",1,0),0),0),0))</f>
        <v/>
      </c>
      <c r="K131" s="14"/>
      <c r="L131" s="14" t="str">
        <f>IF(OR(J131="",K131=""),"",MAX(0,K131-J131))</f>
        <v/>
      </c>
      <c r="M131" s="9" t="s">
        <v>10</v>
      </c>
    </row>
    <row r="132" spans="1:13" s="9" customFormat="1" x14ac:dyDescent="0.25">
      <c r="A132" s="9" t="s">
        <v>10</v>
      </c>
      <c r="B132" s="14">
        <v>7</v>
      </c>
      <c r="C132" s="9" t="s">
        <v>80</v>
      </c>
      <c r="D132" s="14" t="s">
        <v>10</v>
      </c>
      <c r="E132" s="14" t="s">
        <v>10</v>
      </c>
      <c r="F132" s="14" t="s">
        <v>10</v>
      </c>
      <c r="G132" s="14" t="s">
        <v>10</v>
      </c>
      <c r="H132" s="9" t="s">
        <v>10</v>
      </c>
      <c r="I132" s="15"/>
      <c r="J132" s="19" t="str">
        <f>IF($A132="","",1+IF(D132="Y",1+IF(E132="Y",1+IF(F132="Y",1+IF(G132="Y",1,0),0),0),0))</f>
        <v/>
      </c>
      <c r="K132" s="14"/>
      <c r="L132" s="14" t="str">
        <f>IF(OR(J132="",K132=""),"",MAX(0,K132-J132))</f>
        <v/>
      </c>
      <c r="M132" s="9" t="s">
        <v>10</v>
      </c>
    </row>
    <row r="133" spans="1:13" s="9" customFormat="1" x14ac:dyDescent="0.25">
      <c r="A133" s="9" t="s">
        <v>10</v>
      </c>
      <c r="B133" s="14">
        <v>8</v>
      </c>
      <c r="C133" s="9" t="s">
        <v>83</v>
      </c>
      <c r="D133" s="14" t="s">
        <v>10</v>
      </c>
      <c r="E133" s="14" t="s">
        <v>10</v>
      </c>
      <c r="F133" s="14" t="s">
        <v>10</v>
      </c>
      <c r="G133" s="14" t="s">
        <v>10</v>
      </c>
      <c r="H133" s="9" t="s">
        <v>10</v>
      </c>
      <c r="I133" s="15"/>
      <c r="J133" s="19" t="str">
        <f>IF($A133="","",1+IF(D133="Y",1+IF(E133="Y",1+IF(F133="Y",1+IF(G133="Y",1,0),0),0),0))</f>
        <v/>
      </c>
      <c r="K133" s="14"/>
      <c r="L133" s="14" t="str">
        <f>IF(OR(J133="",K133=""),"",MAX(0,K133-J133))</f>
        <v/>
      </c>
      <c r="M133" s="9" t="s">
        <v>10</v>
      </c>
    </row>
    <row r="134" spans="1:13" s="9" customFormat="1" x14ac:dyDescent="0.25">
      <c r="A134" s="9" t="s">
        <v>10</v>
      </c>
      <c r="B134" s="14">
        <v>9</v>
      </c>
      <c r="C134" s="9" t="s">
        <v>86</v>
      </c>
      <c r="D134" s="14" t="s">
        <v>10</v>
      </c>
      <c r="E134" s="14" t="s">
        <v>10</v>
      </c>
      <c r="F134" s="14" t="s">
        <v>10</v>
      </c>
      <c r="G134" s="14" t="s">
        <v>10</v>
      </c>
      <c r="H134" s="9" t="s">
        <v>10</v>
      </c>
      <c r="I134" s="15"/>
      <c r="J134" s="19" t="str">
        <f>IF($A134="","",1+IF(D134="Y",1+IF(E134="Y",1+IF(F134="Y",1+IF(G134="Y",1,0),0),0),0))</f>
        <v/>
      </c>
      <c r="K134" s="14"/>
      <c r="L134" s="14" t="str">
        <f>IF(OR(J134="",K134=""),"",MAX(0,K134-J134))</f>
        <v/>
      </c>
      <c r="M134" s="9" t="s">
        <v>10</v>
      </c>
    </row>
    <row r="135" spans="1:13" s="9" customFormat="1" x14ac:dyDescent="0.25">
      <c r="A135" s="9" t="s">
        <v>10</v>
      </c>
      <c r="B135" s="14">
        <v>10</v>
      </c>
      <c r="C135" s="9" t="s">
        <v>89</v>
      </c>
      <c r="D135" s="14" t="s">
        <v>10</v>
      </c>
      <c r="E135" s="14" t="s">
        <v>10</v>
      </c>
      <c r="F135" s="14" t="s">
        <v>10</v>
      </c>
      <c r="G135" s="14" t="s">
        <v>10</v>
      </c>
      <c r="H135" s="9" t="s">
        <v>10</v>
      </c>
      <c r="I135" s="15"/>
      <c r="J135" s="19" t="str">
        <f>IF($A135="","",1+IF(D135="Y",1+IF(E135="Y",1+IF(F135="Y",1+IF(G135="Y",1,0),0),0),0))</f>
        <v/>
      </c>
      <c r="K135" s="14"/>
      <c r="L135" s="14" t="str">
        <f>IF(OR(J135="",K135=""),"",MAX(0,K135-J135))</f>
        <v/>
      </c>
      <c r="M135" s="9" t="s">
        <v>10</v>
      </c>
    </row>
    <row r="136" spans="1:13" s="9" customFormat="1" x14ac:dyDescent="0.25">
      <c r="A136" s="13" t="s">
        <v>10</v>
      </c>
      <c r="B136" s="16">
        <v>1</v>
      </c>
      <c r="C136" s="13" t="s">
        <v>62</v>
      </c>
      <c r="D136" s="16" t="s">
        <v>10</v>
      </c>
      <c r="E136" s="16" t="s">
        <v>10</v>
      </c>
      <c r="F136" s="16" t="s">
        <v>10</v>
      </c>
      <c r="G136" s="16" t="s">
        <v>10</v>
      </c>
      <c r="H136" s="13" t="s">
        <v>10</v>
      </c>
      <c r="I136" s="17"/>
      <c r="J136" s="18" t="str">
        <f>IF($A136="","",1+IF(D136="Y",1+IF(E136="Y",1+IF(F136="Y",1+IF(G136="Y",1,0),0),0),0))</f>
        <v/>
      </c>
      <c r="K136" s="16"/>
      <c r="L136" s="16" t="str">
        <f>IF(OR(J136="",K136=""),"",MAX(0,K136-J136))</f>
        <v/>
      </c>
      <c r="M136" s="13" t="s">
        <v>10</v>
      </c>
    </row>
    <row r="137" spans="1:13" s="9" customFormat="1" x14ac:dyDescent="0.25">
      <c r="A137" s="9" t="s">
        <v>10</v>
      </c>
      <c r="B137" s="14">
        <v>2</v>
      </c>
      <c r="C137" s="9" t="s">
        <v>65</v>
      </c>
      <c r="D137" s="14" t="s">
        <v>10</v>
      </c>
      <c r="E137" s="14" t="s">
        <v>10</v>
      </c>
      <c r="F137" s="14" t="s">
        <v>10</v>
      </c>
      <c r="G137" s="14" t="s">
        <v>10</v>
      </c>
      <c r="H137" s="9" t="s">
        <v>10</v>
      </c>
      <c r="I137" s="15"/>
      <c r="J137" s="19" t="str">
        <f>IF($A137="","",1+IF(D137="Y",1+IF(E137="Y",1+IF(F137="Y",1+IF(G137="Y",1,0),0),0),0))</f>
        <v/>
      </c>
      <c r="K137" s="14"/>
      <c r="L137" s="14" t="str">
        <f>IF(OR(J137="",K137=""),"",MAX(0,K137-J137))</f>
        <v/>
      </c>
      <c r="M137" s="9" t="s">
        <v>10</v>
      </c>
    </row>
    <row r="138" spans="1:13" s="9" customFormat="1" x14ac:dyDescent="0.25">
      <c r="A138" s="9" t="s">
        <v>10</v>
      </c>
      <c r="B138" s="14">
        <v>3</v>
      </c>
      <c r="C138" s="9" t="s">
        <v>68</v>
      </c>
      <c r="D138" s="14" t="s">
        <v>10</v>
      </c>
      <c r="E138" s="14" t="s">
        <v>10</v>
      </c>
      <c r="F138" s="14" t="s">
        <v>10</v>
      </c>
      <c r="G138" s="14" t="s">
        <v>10</v>
      </c>
      <c r="H138" s="9" t="s">
        <v>10</v>
      </c>
      <c r="I138" s="15"/>
      <c r="J138" s="19" t="str">
        <f>IF($A138="","",1+IF(D138="Y",1+IF(E138="Y",1+IF(F138="Y",1+IF(G138="Y",1,0),0),0),0))</f>
        <v/>
      </c>
      <c r="K138" s="14"/>
      <c r="L138" s="14" t="str">
        <f>IF(OR(J138="",K138=""),"",MAX(0,K138-J138))</f>
        <v/>
      </c>
      <c r="M138" s="9" t="s">
        <v>10</v>
      </c>
    </row>
    <row r="139" spans="1:13" s="9" customFormat="1" x14ac:dyDescent="0.25">
      <c r="A139" s="9" t="s">
        <v>10</v>
      </c>
      <c r="B139" s="14">
        <v>4</v>
      </c>
      <c r="C139" s="9" t="s">
        <v>71</v>
      </c>
      <c r="D139" s="14" t="s">
        <v>10</v>
      </c>
      <c r="E139" s="14" t="s">
        <v>10</v>
      </c>
      <c r="F139" s="14" t="s">
        <v>10</v>
      </c>
      <c r="G139" s="14" t="s">
        <v>10</v>
      </c>
      <c r="H139" s="9" t="s">
        <v>10</v>
      </c>
      <c r="I139" s="15"/>
      <c r="J139" s="19" t="str">
        <f>IF($A139="","",1+IF(D139="Y",1+IF(E139="Y",1+IF(F139="Y",1+IF(G139="Y",1,0),0),0),0))</f>
        <v/>
      </c>
      <c r="K139" s="14"/>
      <c r="L139" s="14" t="str">
        <f>IF(OR(J139="",K139=""),"",MAX(0,K139-J139))</f>
        <v/>
      </c>
      <c r="M139" s="9" t="s">
        <v>10</v>
      </c>
    </row>
    <row r="140" spans="1:13" s="9" customFormat="1" x14ac:dyDescent="0.25">
      <c r="A140" s="9" t="s">
        <v>10</v>
      </c>
      <c r="B140" s="14">
        <v>5</v>
      </c>
      <c r="C140" s="9" t="s">
        <v>74</v>
      </c>
      <c r="D140" s="14" t="s">
        <v>10</v>
      </c>
      <c r="E140" s="14" t="s">
        <v>10</v>
      </c>
      <c r="F140" s="14" t="s">
        <v>10</v>
      </c>
      <c r="G140" s="14" t="s">
        <v>10</v>
      </c>
      <c r="H140" s="9" t="s">
        <v>10</v>
      </c>
      <c r="I140" s="15"/>
      <c r="J140" s="19" t="str">
        <f>IF($A140="","",1+IF(D140="Y",1+IF(E140="Y",1+IF(F140="Y",1+IF(G140="Y",1,0),0),0),0))</f>
        <v/>
      </c>
      <c r="K140" s="14"/>
      <c r="L140" s="14" t="str">
        <f>IF(OR(J140="",K140=""),"",MAX(0,K140-J140))</f>
        <v/>
      </c>
      <c r="M140" s="9" t="s">
        <v>10</v>
      </c>
    </row>
    <row r="141" spans="1:13" s="9" customFormat="1" x14ac:dyDescent="0.25">
      <c r="A141" s="9" t="s">
        <v>10</v>
      </c>
      <c r="B141" s="14">
        <v>6</v>
      </c>
      <c r="C141" s="9" t="s">
        <v>77</v>
      </c>
      <c r="D141" s="14" t="s">
        <v>10</v>
      </c>
      <c r="E141" s="14" t="s">
        <v>10</v>
      </c>
      <c r="F141" s="14" t="s">
        <v>10</v>
      </c>
      <c r="G141" s="14" t="s">
        <v>10</v>
      </c>
      <c r="H141" s="9" t="s">
        <v>10</v>
      </c>
      <c r="I141" s="15"/>
      <c r="J141" s="19" t="str">
        <f>IF($A141="","",1+IF(D141="Y",1+IF(E141="Y",1+IF(F141="Y",1+IF(G141="Y",1,0),0),0),0))</f>
        <v/>
      </c>
      <c r="K141" s="14"/>
      <c r="L141" s="14" t="str">
        <f>IF(OR(J141="",K141=""),"",MAX(0,K141-J141))</f>
        <v/>
      </c>
      <c r="M141" s="9" t="s">
        <v>10</v>
      </c>
    </row>
    <row r="142" spans="1:13" s="9" customFormat="1" x14ac:dyDescent="0.25">
      <c r="A142" s="9" t="s">
        <v>10</v>
      </c>
      <c r="B142" s="14">
        <v>7</v>
      </c>
      <c r="C142" s="9" t="s">
        <v>80</v>
      </c>
      <c r="D142" s="14" t="s">
        <v>10</v>
      </c>
      <c r="E142" s="14" t="s">
        <v>10</v>
      </c>
      <c r="F142" s="14" t="s">
        <v>10</v>
      </c>
      <c r="G142" s="14" t="s">
        <v>10</v>
      </c>
      <c r="H142" s="9" t="s">
        <v>10</v>
      </c>
      <c r="I142" s="15"/>
      <c r="J142" s="19" t="str">
        <f>IF($A142="","",1+IF(D142="Y",1+IF(E142="Y",1+IF(F142="Y",1+IF(G142="Y",1,0),0),0),0))</f>
        <v/>
      </c>
      <c r="K142" s="14"/>
      <c r="L142" s="14" t="str">
        <f>IF(OR(J142="",K142=""),"",MAX(0,K142-J142))</f>
        <v/>
      </c>
      <c r="M142" s="9" t="s">
        <v>10</v>
      </c>
    </row>
    <row r="143" spans="1:13" s="9" customFormat="1" x14ac:dyDescent="0.25">
      <c r="A143" s="9" t="s">
        <v>10</v>
      </c>
      <c r="B143" s="14">
        <v>8</v>
      </c>
      <c r="C143" s="9" t="s">
        <v>83</v>
      </c>
      <c r="D143" s="14" t="s">
        <v>10</v>
      </c>
      <c r="E143" s="14" t="s">
        <v>10</v>
      </c>
      <c r="F143" s="14" t="s">
        <v>10</v>
      </c>
      <c r="G143" s="14" t="s">
        <v>10</v>
      </c>
      <c r="H143" s="9" t="s">
        <v>10</v>
      </c>
      <c r="I143" s="15"/>
      <c r="J143" s="19" t="str">
        <f>IF($A143="","",1+IF(D143="Y",1+IF(E143="Y",1+IF(F143="Y",1+IF(G143="Y",1,0),0),0),0))</f>
        <v/>
      </c>
      <c r="K143" s="14"/>
      <c r="L143" s="14" t="str">
        <f>IF(OR(J143="",K143=""),"",MAX(0,K143-J143))</f>
        <v/>
      </c>
      <c r="M143" s="9" t="s">
        <v>10</v>
      </c>
    </row>
    <row r="144" spans="1:13" s="9" customFormat="1" x14ac:dyDescent="0.25">
      <c r="A144" s="9" t="s">
        <v>10</v>
      </c>
      <c r="B144" s="14">
        <v>9</v>
      </c>
      <c r="C144" s="9" t="s">
        <v>86</v>
      </c>
      <c r="D144" s="14" t="s">
        <v>10</v>
      </c>
      <c r="E144" s="14" t="s">
        <v>10</v>
      </c>
      <c r="F144" s="14" t="s">
        <v>10</v>
      </c>
      <c r="G144" s="14" t="s">
        <v>10</v>
      </c>
      <c r="H144" s="9" t="s">
        <v>10</v>
      </c>
      <c r="I144" s="15"/>
      <c r="J144" s="19" t="str">
        <f>IF($A144="","",1+IF(D144="Y",1+IF(E144="Y",1+IF(F144="Y",1+IF(G144="Y",1,0),0),0),0))</f>
        <v/>
      </c>
      <c r="K144" s="14"/>
      <c r="L144" s="14" t="str">
        <f>IF(OR(J144="",K144=""),"",MAX(0,K144-J144))</f>
        <v/>
      </c>
      <c r="M144" s="9" t="s">
        <v>10</v>
      </c>
    </row>
    <row r="145" spans="1:13" s="9" customFormat="1" x14ac:dyDescent="0.25">
      <c r="A145" s="9" t="s">
        <v>10</v>
      </c>
      <c r="B145" s="14">
        <v>10</v>
      </c>
      <c r="C145" s="9" t="s">
        <v>89</v>
      </c>
      <c r="D145" s="14" t="s">
        <v>10</v>
      </c>
      <c r="E145" s="14" t="s">
        <v>10</v>
      </c>
      <c r="F145" s="14" t="s">
        <v>10</v>
      </c>
      <c r="G145" s="14" t="s">
        <v>10</v>
      </c>
      <c r="H145" s="9" t="s">
        <v>10</v>
      </c>
      <c r="I145" s="15"/>
      <c r="J145" s="19" t="str">
        <f>IF($A145="","",1+IF(D145="Y",1+IF(E145="Y",1+IF(F145="Y",1+IF(G145="Y",1,0),0),0),0))</f>
        <v/>
      </c>
      <c r="K145" s="14"/>
      <c r="L145" s="14" t="str">
        <f>IF(OR(J145="",K145=""),"",MAX(0,K145-J145))</f>
        <v/>
      </c>
      <c r="M145" s="9" t="s">
        <v>10</v>
      </c>
    </row>
    <row r="146" spans="1:13" s="9" customFormat="1" x14ac:dyDescent="0.25">
      <c r="A146" s="13" t="s">
        <v>10</v>
      </c>
      <c r="B146" s="16">
        <v>1</v>
      </c>
      <c r="C146" s="13" t="s">
        <v>62</v>
      </c>
      <c r="D146" s="16" t="s">
        <v>10</v>
      </c>
      <c r="E146" s="16" t="s">
        <v>10</v>
      </c>
      <c r="F146" s="16" t="s">
        <v>10</v>
      </c>
      <c r="G146" s="16" t="s">
        <v>10</v>
      </c>
      <c r="H146" s="13" t="s">
        <v>10</v>
      </c>
      <c r="I146" s="17"/>
      <c r="J146" s="18" t="str">
        <f>IF($A146="","",1+IF(D146="Y",1+IF(E146="Y",1+IF(F146="Y",1+IF(G146="Y",1,0),0),0),0))</f>
        <v/>
      </c>
      <c r="K146" s="16"/>
      <c r="L146" s="16" t="str">
        <f>IF(OR(J146="",K146=""),"",MAX(0,K146-J146))</f>
        <v/>
      </c>
      <c r="M146" s="13" t="s">
        <v>10</v>
      </c>
    </row>
    <row r="147" spans="1:13" s="9" customFormat="1" x14ac:dyDescent="0.25">
      <c r="A147" s="9" t="s">
        <v>10</v>
      </c>
      <c r="B147" s="14">
        <v>2</v>
      </c>
      <c r="C147" s="9" t="s">
        <v>65</v>
      </c>
      <c r="D147" s="14" t="s">
        <v>10</v>
      </c>
      <c r="E147" s="14" t="s">
        <v>10</v>
      </c>
      <c r="F147" s="14" t="s">
        <v>10</v>
      </c>
      <c r="G147" s="14" t="s">
        <v>10</v>
      </c>
      <c r="H147" s="9" t="s">
        <v>10</v>
      </c>
      <c r="I147" s="15"/>
      <c r="J147" s="19" t="str">
        <f>IF($A147="","",1+IF(D147="Y",1+IF(E147="Y",1+IF(F147="Y",1+IF(G147="Y",1,0),0),0),0))</f>
        <v/>
      </c>
      <c r="K147" s="14"/>
      <c r="L147" s="14" t="str">
        <f>IF(OR(J147="",K147=""),"",MAX(0,K147-J147))</f>
        <v/>
      </c>
      <c r="M147" s="9" t="s">
        <v>10</v>
      </c>
    </row>
    <row r="148" spans="1:13" s="9" customFormat="1" x14ac:dyDescent="0.25">
      <c r="A148" s="9" t="s">
        <v>10</v>
      </c>
      <c r="B148" s="14">
        <v>3</v>
      </c>
      <c r="C148" s="9" t="s">
        <v>68</v>
      </c>
      <c r="D148" s="14" t="s">
        <v>10</v>
      </c>
      <c r="E148" s="14" t="s">
        <v>10</v>
      </c>
      <c r="F148" s="14" t="s">
        <v>10</v>
      </c>
      <c r="G148" s="14" t="s">
        <v>10</v>
      </c>
      <c r="H148" s="9" t="s">
        <v>10</v>
      </c>
      <c r="I148" s="15"/>
      <c r="J148" s="19" t="str">
        <f>IF($A148="","",1+IF(D148="Y",1+IF(E148="Y",1+IF(F148="Y",1+IF(G148="Y",1,0),0),0),0))</f>
        <v/>
      </c>
      <c r="K148" s="14"/>
      <c r="L148" s="14" t="str">
        <f>IF(OR(J148="",K148=""),"",MAX(0,K148-J148))</f>
        <v/>
      </c>
      <c r="M148" s="9" t="s">
        <v>10</v>
      </c>
    </row>
    <row r="149" spans="1:13" s="9" customFormat="1" x14ac:dyDescent="0.25">
      <c r="A149" s="9" t="s">
        <v>10</v>
      </c>
      <c r="B149" s="14">
        <v>4</v>
      </c>
      <c r="C149" s="9" t="s">
        <v>71</v>
      </c>
      <c r="D149" s="14" t="s">
        <v>10</v>
      </c>
      <c r="E149" s="14" t="s">
        <v>10</v>
      </c>
      <c r="F149" s="14" t="s">
        <v>10</v>
      </c>
      <c r="G149" s="14" t="s">
        <v>10</v>
      </c>
      <c r="H149" s="9" t="s">
        <v>10</v>
      </c>
      <c r="I149" s="15"/>
      <c r="J149" s="19" t="str">
        <f>IF($A149="","",1+IF(D149="Y",1+IF(E149="Y",1+IF(F149="Y",1+IF(G149="Y",1,0),0),0),0))</f>
        <v/>
      </c>
      <c r="K149" s="14"/>
      <c r="L149" s="14" t="str">
        <f>IF(OR(J149="",K149=""),"",MAX(0,K149-J149))</f>
        <v/>
      </c>
      <c r="M149" s="9" t="s">
        <v>10</v>
      </c>
    </row>
    <row r="150" spans="1:13" s="9" customFormat="1" x14ac:dyDescent="0.25">
      <c r="A150" s="9" t="s">
        <v>10</v>
      </c>
      <c r="B150" s="14">
        <v>5</v>
      </c>
      <c r="C150" s="9" t="s">
        <v>74</v>
      </c>
      <c r="D150" s="14" t="s">
        <v>10</v>
      </c>
      <c r="E150" s="14" t="s">
        <v>10</v>
      </c>
      <c r="F150" s="14" t="s">
        <v>10</v>
      </c>
      <c r="G150" s="14" t="s">
        <v>10</v>
      </c>
      <c r="H150" s="9" t="s">
        <v>10</v>
      </c>
      <c r="I150" s="15"/>
      <c r="J150" s="19" t="str">
        <f>IF($A150="","",1+IF(D150="Y",1+IF(E150="Y",1+IF(F150="Y",1+IF(G150="Y",1,0),0),0),0))</f>
        <v/>
      </c>
      <c r="K150" s="14"/>
      <c r="L150" s="14" t="str">
        <f>IF(OR(J150="",K150=""),"",MAX(0,K150-J150))</f>
        <v/>
      </c>
      <c r="M150" s="9" t="s">
        <v>10</v>
      </c>
    </row>
    <row r="151" spans="1:13" s="9" customFormat="1" x14ac:dyDescent="0.25">
      <c r="A151" s="9" t="s">
        <v>10</v>
      </c>
      <c r="B151" s="14">
        <v>6</v>
      </c>
      <c r="C151" s="9" t="s">
        <v>77</v>
      </c>
      <c r="D151" s="14" t="s">
        <v>10</v>
      </c>
      <c r="E151" s="14" t="s">
        <v>10</v>
      </c>
      <c r="F151" s="14" t="s">
        <v>10</v>
      </c>
      <c r="G151" s="14" t="s">
        <v>10</v>
      </c>
      <c r="H151" s="9" t="s">
        <v>10</v>
      </c>
      <c r="I151" s="15"/>
      <c r="J151" s="19" t="str">
        <f>IF($A151="","",1+IF(D151="Y",1+IF(E151="Y",1+IF(F151="Y",1+IF(G151="Y",1,0),0),0),0))</f>
        <v/>
      </c>
      <c r="K151" s="14"/>
      <c r="L151" s="14" t="str">
        <f>IF(OR(J151="",K151=""),"",MAX(0,K151-J151))</f>
        <v/>
      </c>
      <c r="M151" s="9" t="s">
        <v>10</v>
      </c>
    </row>
    <row r="152" spans="1:13" s="9" customFormat="1" x14ac:dyDescent="0.25">
      <c r="A152" s="9" t="s">
        <v>10</v>
      </c>
      <c r="B152" s="14">
        <v>7</v>
      </c>
      <c r="C152" s="9" t="s">
        <v>80</v>
      </c>
      <c r="D152" s="14" t="s">
        <v>10</v>
      </c>
      <c r="E152" s="14" t="s">
        <v>10</v>
      </c>
      <c r="F152" s="14" t="s">
        <v>10</v>
      </c>
      <c r="G152" s="14" t="s">
        <v>10</v>
      </c>
      <c r="H152" s="9" t="s">
        <v>10</v>
      </c>
      <c r="I152" s="15"/>
      <c r="J152" s="19" t="str">
        <f>IF($A152="","",1+IF(D152="Y",1+IF(E152="Y",1+IF(F152="Y",1+IF(G152="Y",1,0),0),0),0))</f>
        <v/>
      </c>
      <c r="K152" s="14"/>
      <c r="L152" s="14" t="str">
        <f>IF(OR(J152="",K152=""),"",MAX(0,K152-J152))</f>
        <v/>
      </c>
      <c r="M152" s="9" t="s">
        <v>10</v>
      </c>
    </row>
    <row r="153" spans="1:13" s="9" customFormat="1" x14ac:dyDescent="0.25">
      <c r="A153" s="9" t="s">
        <v>10</v>
      </c>
      <c r="B153" s="14">
        <v>8</v>
      </c>
      <c r="C153" s="9" t="s">
        <v>83</v>
      </c>
      <c r="D153" s="14" t="s">
        <v>10</v>
      </c>
      <c r="E153" s="14" t="s">
        <v>10</v>
      </c>
      <c r="F153" s="14" t="s">
        <v>10</v>
      </c>
      <c r="G153" s="14" t="s">
        <v>10</v>
      </c>
      <c r="H153" s="9" t="s">
        <v>10</v>
      </c>
      <c r="I153" s="15"/>
      <c r="J153" s="19" t="str">
        <f>IF($A153="","",1+IF(D153="Y",1+IF(E153="Y",1+IF(F153="Y",1+IF(G153="Y",1,0),0),0),0))</f>
        <v/>
      </c>
      <c r="K153" s="14"/>
      <c r="L153" s="14" t="str">
        <f>IF(OR(J153="",K153=""),"",MAX(0,K153-J153))</f>
        <v/>
      </c>
      <c r="M153" s="9" t="s">
        <v>10</v>
      </c>
    </row>
    <row r="154" spans="1:13" s="9" customFormat="1" x14ac:dyDescent="0.25">
      <c r="A154" s="9" t="s">
        <v>10</v>
      </c>
      <c r="B154" s="14">
        <v>9</v>
      </c>
      <c r="C154" s="9" t="s">
        <v>86</v>
      </c>
      <c r="D154" s="14" t="s">
        <v>10</v>
      </c>
      <c r="E154" s="14" t="s">
        <v>10</v>
      </c>
      <c r="F154" s="14" t="s">
        <v>10</v>
      </c>
      <c r="G154" s="14" t="s">
        <v>10</v>
      </c>
      <c r="H154" s="9" t="s">
        <v>10</v>
      </c>
      <c r="I154" s="15"/>
      <c r="J154" s="19" t="str">
        <f>IF($A154="","",1+IF(D154="Y",1+IF(E154="Y",1+IF(F154="Y",1+IF(G154="Y",1,0),0),0),0))</f>
        <v/>
      </c>
      <c r="K154" s="14"/>
      <c r="L154" s="14" t="str">
        <f>IF(OR(J154="",K154=""),"",MAX(0,K154-J154))</f>
        <v/>
      </c>
      <c r="M154" s="9" t="s">
        <v>10</v>
      </c>
    </row>
    <row r="155" spans="1:13" s="9" customFormat="1" x14ac:dyDescent="0.25">
      <c r="A155" s="9" t="s">
        <v>10</v>
      </c>
      <c r="B155" s="14">
        <v>10</v>
      </c>
      <c r="C155" s="9" t="s">
        <v>89</v>
      </c>
      <c r="D155" s="14" t="s">
        <v>10</v>
      </c>
      <c r="E155" s="14" t="s">
        <v>10</v>
      </c>
      <c r="F155" s="14" t="s">
        <v>10</v>
      </c>
      <c r="G155" s="14" t="s">
        <v>10</v>
      </c>
      <c r="H155" s="9" t="s">
        <v>10</v>
      </c>
      <c r="I155" s="15"/>
      <c r="J155" s="19" t="str">
        <f>IF($A155="","",1+IF(D155="Y",1+IF(E155="Y",1+IF(F155="Y",1+IF(G155="Y",1,0),0),0),0))</f>
        <v/>
      </c>
      <c r="K155" s="14"/>
      <c r="L155" s="14" t="str">
        <f>IF(OR(J155="",K155=""),"",MAX(0,K155-J155))</f>
        <v/>
      </c>
      <c r="M155" s="9" t="s">
        <v>10</v>
      </c>
    </row>
    <row r="156" spans="1:13" s="9" customFormat="1" x14ac:dyDescent="0.25">
      <c r="A156" s="13" t="s">
        <v>10</v>
      </c>
      <c r="B156" s="16">
        <v>1</v>
      </c>
      <c r="C156" s="13" t="s">
        <v>62</v>
      </c>
      <c r="D156" s="16" t="s">
        <v>10</v>
      </c>
      <c r="E156" s="16" t="s">
        <v>10</v>
      </c>
      <c r="F156" s="16" t="s">
        <v>10</v>
      </c>
      <c r="G156" s="16" t="s">
        <v>10</v>
      </c>
      <c r="H156" s="13" t="s">
        <v>10</v>
      </c>
      <c r="I156" s="17"/>
      <c r="J156" s="18" t="str">
        <f>IF($A156="","",1+IF(D156="Y",1+IF(E156="Y",1+IF(F156="Y",1+IF(G156="Y",1,0),0),0),0))</f>
        <v/>
      </c>
      <c r="K156" s="16"/>
      <c r="L156" s="16" t="str">
        <f>IF(OR(J156="",K156=""),"",MAX(0,K156-J156))</f>
        <v/>
      </c>
      <c r="M156" s="13" t="s">
        <v>10</v>
      </c>
    </row>
    <row r="157" spans="1:13" s="9" customFormat="1" x14ac:dyDescent="0.25">
      <c r="A157" s="9" t="s">
        <v>10</v>
      </c>
      <c r="B157" s="14">
        <v>2</v>
      </c>
      <c r="C157" s="9" t="s">
        <v>65</v>
      </c>
      <c r="D157" s="14" t="s">
        <v>10</v>
      </c>
      <c r="E157" s="14" t="s">
        <v>10</v>
      </c>
      <c r="F157" s="14" t="s">
        <v>10</v>
      </c>
      <c r="G157" s="14" t="s">
        <v>10</v>
      </c>
      <c r="H157" s="9" t="s">
        <v>10</v>
      </c>
      <c r="I157" s="15"/>
      <c r="J157" s="19" t="str">
        <f>IF($A157="","",1+IF(D157="Y",1+IF(E157="Y",1+IF(F157="Y",1+IF(G157="Y",1,0),0),0),0))</f>
        <v/>
      </c>
      <c r="K157" s="14"/>
      <c r="L157" s="14" t="str">
        <f>IF(OR(J157="",K157=""),"",MAX(0,K157-J157))</f>
        <v/>
      </c>
      <c r="M157" s="9" t="s">
        <v>10</v>
      </c>
    </row>
    <row r="158" spans="1:13" s="9" customFormat="1" x14ac:dyDescent="0.25">
      <c r="A158" s="9" t="s">
        <v>10</v>
      </c>
      <c r="B158" s="14">
        <v>3</v>
      </c>
      <c r="C158" s="9" t="s">
        <v>68</v>
      </c>
      <c r="D158" s="14" t="s">
        <v>10</v>
      </c>
      <c r="E158" s="14" t="s">
        <v>10</v>
      </c>
      <c r="F158" s="14" t="s">
        <v>10</v>
      </c>
      <c r="G158" s="14" t="s">
        <v>10</v>
      </c>
      <c r="H158" s="9" t="s">
        <v>10</v>
      </c>
      <c r="I158" s="15"/>
      <c r="J158" s="19" t="str">
        <f>IF($A158="","",1+IF(D158="Y",1+IF(E158="Y",1+IF(F158="Y",1+IF(G158="Y",1,0),0),0),0))</f>
        <v/>
      </c>
      <c r="K158" s="14"/>
      <c r="L158" s="14" t="str">
        <f>IF(OR(J158="",K158=""),"",MAX(0,K158-J158))</f>
        <v/>
      </c>
      <c r="M158" s="9" t="s">
        <v>10</v>
      </c>
    </row>
    <row r="159" spans="1:13" s="9" customFormat="1" x14ac:dyDescent="0.25">
      <c r="A159" s="9" t="s">
        <v>10</v>
      </c>
      <c r="B159" s="14">
        <v>4</v>
      </c>
      <c r="C159" s="9" t="s">
        <v>71</v>
      </c>
      <c r="D159" s="14" t="s">
        <v>10</v>
      </c>
      <c r="E159" s="14" t="s">
        <v>10</v>
      </c>
      <c r="F159" s="14" t="s">
        <v>10</v>
      </c>
      <c r="G159" s="14" t="s">
        <v>10</v>
      </c>
      <c r="H159" s="9" t="s">
        <v>10</v>
      </c>
      <c r="I159" s="15"/>
      <c r="J159" s="19" t="str">
        <f>IF($A159="","",1+IF(D159="Y",1+IF(E159="Y",1+IF(F159="Y",1+IF(G159="Y",1,0),0),0),0))</f>
        <v/>
      </c>
      <c r="K159" s="14"/>
      <c r="L159" s="14" t="str">
        <f>IF(OR(J159="",K159=""),"",MAX(0,K159-J159))</f>
        <v/>
      </c>
      <c r="M159" s="9" t="s">
        <v>10</v>
      </c>
    </row>
    <row r="160" spans="1:13" s="9" customFormat="1" x14ac:dyDescent="0.25">
      <c r="A160" s="9" t="s">
        <v>10</v>
      </c>
      <c r="B160" s="14">
        <v>5</v>
      </c>
      <c r="C160" s="9" t="s">
        <v>74</v>
      </c>
      <c r="D160" s="14" t="s">
        <v>10</v>
      </c>
      <c r="E160" s="14" t="s">
        <v>10</v>
      </c>
      <c r="F160" s="14" t="s">
        <v>10</v>
      </c>
      <c r="G160" s="14" t="s">
        <v>10</v>
      </c>
      <c r="H160" s="9" t="s">
        <v>10</v>
      </c>
      <c r="I160" s="15"/>
      <c r="J160" s="19" t="str">
        <f>IF($A160="","",1+IF(D160="Y",1+IF(E160="Y",1+IF(F160="Y",1+IF(G160="Y",1,0),0),0),0))</f>
        <v/>
      </c>
      <c r="K160" s="14"/>
      <c r="L160" s="14" t="str">
        <f>IF(OR(J160="",K160=""),"",MAX(0,K160-J160))</f>
        <v/>
      </c>
      <c r="M160" s="9" t="s">
        <v>10</v>
      </c>
    </row>
    <row r="161" spans="1:13" s="9" customFormat="1" x14ac:dyDescent="0.25">
      <c r="A161" s="9" t="s">
        <v>10</v>
      </c>
      <c r="B161" s="14">
        <v>6</v>
      </c>
      <c r="C161" s="9" t="s">
        <v>77</v>
      </c>
      <c r="D161" s="14" t="s">
        <v>10</v>
      </c>
      <c r="E161" s="14" t="s">
        <v>10</v>
      </c>
      <c r="F161" s="14" t="s">
        <v>10</v>
      </c>
      <c r="G161" s="14" t="s">
        <v>10</v>
      </c>
      <c r="H161" s="9" t="s">
        <v>10</v>
      </c>
      <c r="I161" s="15"/>
      <c r="J161" s="19" t="str">
        <f>IF($A161="","",1+IF(D161="Y",1+IF(E161="Y",1+IF(F161="Y",1+IF(G161="Y",1,0),0),0),0))</f>
        <v/>
      </c>
      <c r="K161" s="14"/>
      <c r="L161" s="14" t="str">
        <f>IF(OR(J161="",K161=""),"",MAX(0,K161-J161))</f>
        <v/>
      </c>
      <c r="M161" s="9" t="s">
        <v>10</v>
      </c>
    </row>
    <row r="162" spans="1:13" s="9" customFormat="1" x14ac:dyDescent="0.25">
      <c r="A162" s="9" t="s">
        <v>10</v>
      </c>
      <c r="B162" s="14">
        <v>7</v>
      </c>
      <c r="C162" s="9" t="s">
        <v>80</v>
      </c>
      <c r="D162" s="14" t="s">
        <v>10</v>
      </c>
      <c r="E162" s="14" t="s">
        <v>10</v>
      </c>
      <c r="F162" s="14" t="s">
        <v>10</v>
      </c>
      <c r="G162" s="14" t="s">
        <v>10</v>
      </c>
      <c r="H162" s="9" t="s">
        <v>10</v>
      </c>
      <c r="I162" s="15"/>
      <c r="J162" s="19" t="str">
        <f>IF($A162="","",1+IF(D162="Y",1+IF(E162="Y",1+IF(F162="Y",1+IF(G162="Y",1,0),0),0),0))</f>
        <v/>
      </c>
      <c r="K162" s="14"/>
      <c r="L162" s="14" t="str">
        <f>IF(OR(J162="",K162=""),"",MAX(0,K162-J162))</f>
        <v/>
      </c>
      <c r="M162" s="9" t="s">
        <v>10</v>
      </c>
    </row>
    <row r="163" spans="1:13" s="9" customFormat="1" x14ac:dyDescent="0.25">
      <c r="A163" s="9" t="s">
        <v>10</v>
      </c>
      <c r="B163" s="14">
        <v>8</v>
      </c>
      <c r="C163" s="9" t="s">
        <v>83</v>
      </c>
      <c r="D163" s="14" t="s">
        <v>10</v>
      </c>
      <c r="E163" s="14" t="s">
        <v>10</v>
      </c>
      <c r="F163" s="14" t="s">
        <v>10</v>
      </c>
      <c r="G163" s="14" t="s">
        <v>10</v>
      </c>
      <c r="H163" s="9" t="s">
        <v>10</v>
      </c>
      <c r="I163" s="15"/>
      <c r="J163" s="19" t="str">
        <f>IF($A163="","",1+IF(D163="Y",1+IF(E163="Y",1+IF(F163="Y",1+IF(G163="Y",1,0),0),0),0))</f>
        <v/>
      </c>
      <c r="K163" s="14"/>
      <c r="L163" s="14" t="str">
        <f>IF(OR(J163="",K163=""),"",MAX(0,K163-J163))</f>
        <v/>
      </c>
      <c r="M163" s="9" t="s">
        <v>10</v>
      </c>
    </row>
    <row r="164" spans="1:13" s="9" customFormat="1" x14ac:dyDescent="0.25">
      <c r="A164" s="9" t="s">
        <v>10</v>
      </c>
      <c r="B164" s="14">
        <v>9</v>
      </c>
      <c r="C164" s="9" t="s">
        <v>86</v>
      </c>
      <c r="D164" s="14" t="s">
        <v>10</v>
      </c>
      <c r="E164" s="14" t="s">
        <v>10</v>
      </c>
      <c r="F164" s="14" t="s">
        <v>10</v>
      </c>
      <c r="G164" s="14" t="s">
        <v>10</v>
      </c>
      <c r="H164" s="9" t="s">
        <v>10</v>
      </c>
      <c r="I164" s="15"/>
      <c r="J164" s="19" t="str">
        <f>IF($A164="","",1+IF(D164="Y",1+IF(E164="Y",1+IF(F164="Y",1+IF(G164="Y",1,0),0),0),0))</f>
        <v/>
      </c>
      <c r="K164" s="14"/>
      <c r="L164" s="14" t="str">
        <f>IF(OR(J164="",K164=""),"",MAX(0,K164-J164))</f>
        <v/>
      </c>
      <c r="M164" s="9" t="s">
        <v>10</v>
      </c>
    </row>
    <row r="165" spans="1:13" s="9" customFormat="1" x14ac:dyDescent="0.25">
      <c r="A165" s="9" t="s">
        <v>10</v>
      </c>
      <c r="B165" s="14">
        <v>10</v>
      </c>
      <c r="C165" s="9" t="s">
        <v>89</v>
      </c>
      <c r="D165" s="14" t="s">
        <v>10</v>
      </c>
      <c r="E165" s="14" t="s">
        <v>10</v>
      </c>
      <c r="F165" s="14" t="s">
        <v>10</v>
      </c>
      <c r="G165" s="14" t="s">
        <v>10</v>
      </c>
      <c r="H165" s="9" t="s">
        <v>10</v>
      </c>
      <c r="I165" s="15"/>
      <c r="J165" s="19" t="str">
        <f>IF($A165="","",1+IF(D165="Y",1+IF(E165="Y",1+IF(F165="Y",1+IF(G165="Y",1,0),0),0),0))</f>
        <v/>
      </c>
      <c r="K165" s="14"/>
      <c r="L165" s="14" t="str">
        <f>IF(OR(J165="",K165=""),"",MAX(0,K165-J165))</f>
        <v/>
      </c>
      <c r="M165" s="9" t="s">
        <v>10</v>
      </c>
    </row>
    <row r="166" spans="1:13" s="9" customFormat="1" x14ac:dyDescent="0.25">
      <c r="A166" s="13" t="s">
        <v>10</v>
      </c>
      <c r="B166" s="16">
        <v>1</v>
      </c>
      <c r="C166" s="13" t="s">
        <v>62</v>
      </c>
      <c r="D166" s="16" t="s">
        <v>10</v>
      </c>
      <c r="E166" s="16" t="s">
        <v>10</v>
      </c>
      <c r="F166" s="16" t="s">
        <v>10</v>
      </c>
      <c r="G166" s="16" t="s">
        <v>10</v>
      </c>
      <c r="H166" s="13" t="s">
        <v>10</v>
      </c>
      <c r="I166" s="17"/>
      <c r="J166" s="18" t="str">
        <f>IF($A166="","",1+IF(D166="Y",1+IF(E166="Y",1+IF(F166="Y",1+IF(G166="Y",1,0),0),0),0))</f>
        <v/>
      </c>
      <c r="K166" s="16"/>
      <c r="L166" s="16" t="str">
        <f>IF(OR(J166="",K166=""),"",MAX(0,K166-J166))</f>
        <v/>
      </c>
      <c r="M166" s="13" t="s">
        <v>10</v>
      </c>
    </row>
    <row r="167" spans="1:13" s="9" customFormat="1" x14ac:dyDescent="0.25">
      <c r="A167" s="9" t="s">
        <v>10</v>
      </c>
      <c r="B167" s="14">
        <v>2</v>
      </c>
      <c r="C167" s="9" t="s">
        <v>65</v>
      </c>
      <c r="D167" s="14" t="s">
        <v>10</v>
      </c>
      <c r="E167" s="14" t="s">
        <v>10</v>
      </c>
      <c r="F167" s="14" t="s">
        <v>10</v>
      </c>
      <c r="G167" s="14" t="s">
        <v>10</v>
      </c>
      <c r="H167" s="9" t="s">
        <v>10</v>
      </c>
      <c r="I167" s="15"/>
      <c r="J167" s="19" t="str">
        <f>IF($A167="","",1+IF(D167="Y",1+IF(E167="Y",1+IF(F167="Y",1+IF(G167="Y",1,0),0),0),0))</f>
        <v/>
      </c>
      <c r="K167" s="14"/>
      <c r="L167" s="14" t="str">
        <f>IF(OR(J167="",K167=""),"",MAX(0,K167-J167))</f>
        <v/>
      </c>
      <c r="M167" s="9" t="s">
        <v>10</v>
      </c>
    </row>
    <row r="168" spans="1:13" s="9" customFormat="1" x14ac:dyDescent="0.25">
      <c r="A168" s="9" t="s">
        <v>10</v>
      </c>
      <c r="B168" s="14">
        <v>3</v>
      </c>
      <c r="C168" s="9" t="s">
        <v>68</v>
      </c>
      <c r="D168" s="14" t="s">
        <v>10</v>
      </c>
      <c r="E168" s="14" t="s">
        <v>10</v>
      </c>
      <c r="F168" s="14" t="s">
        <v>10</v>
      </c>
      <c r="G168" s="14" t="s">
        <v>10</v>
      </c>
      <c r="H168" s="9" t="s">
        <v>10</v>
      </c>
      <c r="I168" s="15"/>
      <c r="J168" s="19" t="str">
        <f>IF($A168="","",1+IF(D168="Y",1+IF(E168="Y",1+IF(F168="Y",1+IF(G168="Y",1,0),0),0),0))</f>
        <v/>
      </c>
      <c r="K168" s="14"/>
      <c r="L168" s="14" t="str">
        <f>IF(OR(J168="",K168=""),"",MAX(0,K168-J168))</f>
        <v/>
      </c>
      <c r="M168" s="9" t="s">
        <v>10</v>
      </c>
    </row>
    <row r="169" spans="1:13" s="9" customFormat="1" x14ac:dyDescent="0.25">
      <c r="A169" s="9" t="s">
        <v>10</v>
      </c>
      <c r="B169" s="14">
        <v>4</v>
      </c>
      <c r="C169" s="9" t="s">
        <v>71</v>
      </c>
      <c r="D169" s="14" t="s">
        <v>10</v>
      </c>
      <c r="E169" s="14" t="s">
        <v>10</v>
      </c>
      <c r="F169" s="14" t="s">
        <v>10</v>
      </c>
      <c r="G169" s="14" t="s">
        <v>10</v>
      </c>
      <c r="H169" s="9" t="s">
        <v>10</v>
      </c>
      <c r="I169" s="15"/>
      <c r="J169" s="19" t="str">
        <f>IF($A169="","",1+IF(D169="Y",1+IF(E169="Y",1+IF(F169="Y",1+IF(G169="Y",1,0),0),0),0))</f>
        <v/>
      </c>
      <c r="K169" s="14"/>
      <c r="L169" s="14" t="str">
        <f>IF(OR(J169="",K169=""),"",MAX(0,K169-J169))</f>
        <v/>
      </c>
      <c r="M169" s="9" t="s">
        <v>10</v>
      </c>
    </row>
    <row r="170" spans="1:13" s="9" customFormat="1" x14ac:dyDescent="0.25">
      <c r="A170" s="9" t="s">
        <v>10</v>
      </c>
      <c r="B170" s="14">
        <v>5</v>
      </c>
      <c r="C170" s="9" t="s">
        <v>74</v>
      </c>
      <c r="D170" s="14" t="s">
        <v>10</v>
      </c>
      <c r="E170" s="14" t="s">
        <v>10</v>
      </c>
      <c r="F170" s="14" t="s">
        <v>10</v>
      </c>
      <c r="G170" s="14" t="s">
        <v>10</v>
      </c>
      <c r="H170" s="9" t="s">
        <v>10</v>
      </c>
      <c r="I170" s="15"/>
      <c r="J170" s="19" t="str">
        <f>IF($A170="","",1+IF(D170="Y",1+IF(E170="Y",1+IF(F170="Y",1+IF(G170="Y",1,0),0),0),0))</f>
        <v/>
      </c>
      <c r="K170" s="14"/>
      <c r="L170" s="14" t="str">
        <f>IF(OR(J170="",K170=""),"",MAX(0,K170-J170))</f>
        <v/>
      </c>
      <c r="M170" s="9" t="s">
        <v>10</v>
      </c>
    </row>
    <row r="171" spans="1:13" s="9" customFormat="1" x14ac:dyDescent="0.25">
      <c r="A171" s="9" t="s">
        <v>10</v>
      </c>
      <c r="B171" s="14">
        <v>6</v>
      </c>
      <c r="C171" s="9" t="s">
        <v>77</v>
      </c>
      <c r="D171" s="14" t="s">
        <v>10</v>
      </c>
      <c r="E171" s="14" t="s">
        <v>10</v>
      </c>
      <c r="F171" s="14" t="s">
        <v>10</v>
      </c>
      <c r="G171" s="14" t="s">
        <v>10</v>
      </c>
      <c r="H171" s="9" t="s">
        <v>10</v>
      </c>
      <c r="I171" s="15"/>
      <c r="J171" s="19" t="str">
        <f>IF($A171="","",1+IF(D171="Y",1+IF(E171="Y",1+IF(F171="Y",1+IF(G171="Y",1,0),0),0),0))</f>
        <v/>
      </c>
      <c r="K171" s="14"/>
      <c r="L171" s="14" t="str">
        <f>IF(OR(J171="",K171=""),"",MAX(0,K171-J171))</f>
        <v/>
      </c>
      <c r="M171" s="9" t="s">
        <v>10</v>
      </c>
    </row>
    <row r="172" spans="1:13" s="9" customFormat="1" x14ac:dyDescent="0.25">
      <c r="A172" s="9" t="s">
        <v>10</v>
      </c>
      <c r="B172" s="14">
        <v>7</v>
      </c>
      <c r="C172" s="9" t="s">
        <v>80</v>
      </c>
      <c r="D172" s="14" t="s">
        <v>10</v>
      </c>
      <c r="E172" s="14" t="s">
        <v>10</v>
      </c>
      <c r="F172" s="14" t="s">
        <v>10</v>
      </c>
      <c r="G172" s="14" t="s">
        <v>10</v>
      </c>
      <c r="H172" s="9" t="s">
        <v>10</v>
      </c>
      <c r="I172" s="15"/>
      <c r="J172" s="19" t="str">
        <f>IF($A172="","",1+IF(D172="Y",1+IF(E172="Y",1+IF(F172="Y",1+IF(G172="Y",1,0),0),0),0))</f>
        <v/>
      </c>
      <c r="K172" s="14"/>
      <c r="L172" s="14" t="str">
        <f>IF(OR(J172="",K172=""),"",MAX(0,K172-J172))</f>
        <v/>
      </c>
      <c r="M172" s="9" t="s">
        <v>10</v>
      </c>
    </row>
    <row r="173" spans="1:13" s="9" customFormat="1" x14ac:dyDescent="0.25">
      <c r="A173" s="9" t="s">
        <v>10</v>
      </c>
      <c r="B173" s="14">
        <v>8</v>
      </c>
      <c r="C173" s="9" t="s">
        <v>83</v>
      </c>
      <c r="D173" s="14" t="s">
        <v>10</v>
      </c>
      <c r="E173" s="14" t="s">
        <v>10</v>
      </c>
      <c r="F173" s="14" t="s">
        <v>10</v>
      </c>
      <c r="G173" s="14" t="s">
        <v>10</v>
      </c>
      <c r="H173" s="9" t="s">
        <v>10</v>
      </c>
      <c r="I173" s="15"/>
      <c r="J173" s="19" t="str">
        <f>IF($A173="","",1+IF(D173="Y",1+IF(E173="Y",1+IF(F173="Y",1+IF(G173="Y",1,0),0),0),0))</f>
        <v/>
      </c>
      <c r="K173" s="14"/>
      <c r="L173" s="14" t="str">
        <f>IF(OR(J173="",K173=""),"",MAX(0,K173-J173))</f>
        <v/>
      </c>
      <c r="M173" s="9" t="s">
        <v>10</v>
      </c>
    </row>
    <row r="174" spans="1:13" s="9" customFormat="1" x14ac:dyDescent="0.25">
      <c r="A174" s="9" t="s">
        <v>10</v>
      </c>
      <c r="B174" s="14">
        <v>9</v>
      </c>
      <c r="C174" s="9" t="s">
        <v>86</v>
      </c>
      <c r="D174" s="14" t="s">
        <v>10</v>
      </c>
      <c r="E174" s="14" t="s">
        <v>10</v>
      </c>
      <c r="F174" s="14" t="s">
        <v>10</v>
      </c>
      <c r="G174" s="14" t="s">
        <v>10</v>
      </c>
      <c r="H174" s="9" t="s">
        <v>10</v>
      </c>
      <c r="I174" s="15"/>
      <c r="J174" s="19" t="str">
        <f>IF($A174="","",1+IF(D174="Y",1+IF(E174="Y",1+IF(F174="Y",1+IF(G174="Y",1,0),0),0),0))</f>
        <v/>
      </c>
      <c r="K174" s="14"/>
      <c r="L174" s="14" t="str">
        <f>IF(OR(J174="",K174=""),"",MAX(0,K174-J174))</f>
        <v/>
      </c>
      <c r="M174" s="9" t="s">
        <v>10</v>
      </c>
    </row>
    <row r="175" spans="1:13" s="9" customFormat="1" x14ac:dyDescent="0.25">
      <c r="A175" s="9" t="s">
        <v>10</v>
      </c>
      <c r="B175" s="14">
        <v>10</v>
      </c>
      <c r="C175" s="9" t="s">
        <v>89</v>
      </c>
      <c r="D175" s="14" t="s">
        <v>10</v>
      </c>
      <c r="E175" s="14" t="s">
        <v>10</v>
      </c>
      <c r="F175" s="14" t="s">
        <v>10</v>
      </c>
      <c r="G175" s="14" t="s">
        <v>10</v>
      </c>
      <c r="H175" s="9" t="s">
        <v>10</v>
      </c>
      <c r="I175" s="15"/>
      <c r="J175" s="19" t="str">
        <f>IF($A175="","",1+IF(D175="Y",1+IF(E175="Y",1+IF(F175="Y",1+IF(G175="Y",1,0),0),0),0))</f>
        <v/>
      </c>
      <c r="K175" s="14"/>
      <c r="L175" s="14" t="str">
        <f>IF(OR(J175="",K175=""),"",MAX(0,K175-J175))</f>
        <v/>
      </c>
      <c r="M175" s="9" t="s">
        <v>10</v>
      </c>
    </row>
    <row r="176" spans="1:13" s="9" customFormat="1" x14ac:dyDescent="0.25">
      <c r="A176" s="13" t="s">
        <v>10</v>
      </c>
      <c r="B176" s="16">
        <v>1</v>
      </c>
      <c r="C176" s="13" t="s">
        <v>62</v>
      </c>
      <c r="D176" s="16" t="s">
        <v>10</v>
      </c>
      <c r="E176" s="16" t="s">
        <v>10</v>
      </c>
      <c r="F176" s="16" t="s">
        <v>10</v>
      </c>
      <c r="G176" s="16" t="s">
        <v>10</v>
      </c>
      <c r="H176" s="13" t="s">
        <v>10</v>
      </c>
      <c r="I176" s="17"/>
      <c r="J176" s="18" t="str">
        <f>IF($A176="","",1+IF(D176="Y",1+IF(E176="Y",1+IF(F176="Y",1+IF(G176="Y",1,0),0),0),0))</f>
        <v/>
      </c>
      <c r="K176" s="16"/>
      <c r="L176" s="16" t="str">
        <f>IF(OR(J176="",K176=""),"",MAX(0,K176-J176))</f>
        <v/>
      </c>
      <c r="M176" s="13" t="s">
        <v>10</v>
      </c>
    </row>
    <row r="177" spans="1:13" s="9" customFormat="1" x14ac:dyDescent="0.25">
      <c r="A177" s="9" t="s">
        <v>10</v>
      </c>
      <c r="B177" s="14">
        <v>2</v>
      </c>
      <c r="C177" s="9" t="s">
        <v>65</v>
      </c>
      <c r="D177" s="14" t="s">
        <v>10</v>
      </c>
      <c r="E177" s="14" t="s">
        <v>10</v>
      </c>
      <c r="F177" s="14" t="s">
        <v>10</v>
      </c>
      <c r="G177" s="14" t="s">
        <v>10</v>
      </c>
      <c r="H177" s="9" t="s">
        <v>10</v>
      </c>
      <c r="I177" s="15"/>
      <c r="J177" s="19" t="str">
        <f>IF($A177="","",1+IF(D177="Y",1+IF(E177="Y",1+IF(F177="Y",1+IF(G177="Y",1,0),0),0),0))</f>
        <v/>
      </c>
      <c r="K177" s="14"/>
      <c r="L177" s="14" t="str">
        <f>IF(OR(J177="",K177=""),"",MAX(0,K177-J177))</f>
        <v/>
      </c>
      <c r="M177" s="9" t="s">
        <v>10</v>
      </c>
    </row>
    <row r="178" spans="1:13" s="9" customFormat="1" x14ac:dyDescent="0.25">
      <c r="A178" s="9" t="s">
        <v>10</v>
      </c>
      <c r="B178" s="14">
        <v>3</v>
      </c>
      <c r="C178" s="9" t="s">
        <v>68</v>
      </c>
      <c r="D178" s="14" t="s">
        <v>10</v>
      </c>
      <c r="E178" s="14" t="s">
        <v>10</v>
      </c>
      <c r="F178" s="14" t="s">
        <v>10</v>
      </c>
      <c r="G178" s="14" t="s">
        <v>10</v>
      </c>
      <c r="H178" s="9" t="s">
        <v>10</v>
      </c>
      <c r="I178" s="15"/>
      <c r="J178" s="19" t="str">
        <f>IF($A178="","",1+IF(D178="Y",1+IF(E178="Y",1+IF(F178="Y",1+IF(G178="Y",1,0),0),0),0))</f>
        <v/>
      </c>
      <c r="K178" s="14"/>
      <c r="L178" s="14" t="str">
        <f>IF(OR(J178="",K178=""),"",MAX(0,K178-J178))</f>
        <v/>
      </c>
      <c r="M178" s="9" t="s">
        <v>10</v>
      </c>
    </row>
    <row r="179" spans="1:13" s="9" customFormat="1" x14ac:dyDescent="0.25">
      <c r="A179" s="9" t="s">
        <v>10</v>
      </c>
      <c r="B179" s="14">
        <v>4</v>
      </c>
      <c r="C179" s="9" t="s">
        <v>71</v>
      </c>
      <c r="D179" s="14" t="s">
        <v>10</v>
      </c>
      <c r="E179" s="14" t="s">
        <v>10</v>
      </c>
      <c r="F179" s="14" t="s">
        <v>10</v>
      </c>
      <c r="G179" s="14" t="s">
        <v>10</v>
      </c>
      <c r="H179" s="9" t="s">
        <v>10</v>
      </c>
      <c r="I179" s="15"/>
      <c r="J179" s="19" t="str">
        <f>IF($A179="","",1+IF(D179="Y",1+IF(E179="Y",1+IF(F179="Y",1+IF(G179="Y",1,0),0),0),0))</f>
        <v/>
      </c>
      <c r="K179" s="14"/>
      <c r="L179" s="14" t="str">
        <f>IF(OR(J179="",K179=""),"",MAX(0,K179-J179))</f>
        <v/>
      </c>
      <c r="M179" s="9" t="s">
        <v>10</v>
      </c>
    </row>
    <row r="180" spans="1:13" s="9" customFormat="1" x14ac:dyDescent="0.25">
      <c r="A180" s="9" t="s">
        <v>10</v>
      </c>
      <c r="B180" s="14">
        <v>5</v>
      </c>
      <c r="C180" s="9" t="s">
        <v>74</v>
      </c>
      <c r="D180" s="14" t="s">
        <v>10</v>
      </c>
      <c r="E180" s="14" t="s">
        <v>10</v>
      </c>
      <c r="F180" s="14" t="s">
        <v>10</v>
      </c>
      <c r="G180" s="14" t="s">
        <v>10</v>
      </c>
      <c r="H180" s="9" t="s">
        <v>10</v>
      </c>
      <c r="I180" s="15"/>
      <c r="J180" s="19" t="str">
        <f>IF($A180="","",1+IF(D180="Y",1+IF(E180="Y",1+IF(F180="Y",1+IF(G180="Y",1,0),0),0),0))</f>
        <v/>
      </c>
      <c r="K180" s="14"/>
      <c r="L180" s="14" t="str">
        <f>IF(OR(J180="",K180=""),"",MAX(0,K180-J180))</f>
        <v/>
      </c>
      <c r="M180" s="9" t="s">
        <v>10</v>
      </c>
    </row>
    <row r="181" spans="1:13" s="9" customFormat="1" x14ac:dyDescent="0.25">
      <c r="A181" s="9" t="s">
        <v>10</v>
      </c>
      <c r="B181" s="14">
        <v>6</v>
      </c>
      <c r="C181" s="9" t="s">
        <v>77</v>
      </c>
      <c r="D181" s="14" t="s">
        <v>10</v>
      </c>
      <c r="E181" s="14" t="s">
        <v>10</v>
      </c>
      <c r="F181" s="14" t="s">
        <v>10</v>
      </c>
      <c r="G181" s="14" t="s">
        <v>10</v>
      </c>
      <c r="H181" s="9" t="s">
        <v>10</v>
      </c>
      <c r="I181" s="15"/>
      <c r="J181" s="19" t="str">
        <f>IF($A181="","",1+IF(D181="Y",1+IF(E181="Y",1+IF(F181="Y",1+IF(G181="Y",1,0),0),0),0))</f>
        <v/>
      </c>
      <c r="K181" s="14"/>
      <c r="L181" s="14" t="str">
        <f>IF(OR(J181="",K181=""),"",MAX(0,K181-J181))</f>
        <v/>
      </c>
      <c r="M181" s="9" t="s">
        <v>10</v>
      </c>
    </row>
    <row r="182" spans="1:13" s="9" customFormat="1" x14ac:dyDescent="0.25">
      <c r="A182" s="9" t="s">
        <v>10</v>
      </c>
      <c r="B182" s="14">
        <v>7</v>
      </c>
      <c r="C182" s="9" t="s">
        <v>80</v>
      </c>
      <c r="D182" s="14" t="s">
        <v>10</v>
      </c>
      <c r="E182" s="14" t="s">
        <v>10</v>
      </c>
      <c r="F182" s="14" t="s">
        <v>10</v>
      </c>
      <c r="G182" s="14" t="s">
        <v>10</v>
      </c>
      <c r="H182" s="9" t="s">
        <v>10</v>
      </c>
      <c r="I182" s="15"/>
      <c r="J182" s="19" t="str">
        <f>IF($A182="","",1+IF(D182="Y",1+IF(E182="Y",1+IF(F182="Y",1+IF(G182="Y",1,0),0),0),0))</f>
        <v/>
      </c>
      <c r="K182" s="14"/>
      <c r="L182" s="14" t="str">
        <f>IF(OR(J182="",K182=""),"",MAX(0,K182-J182))</f>
        <v/>
      </c>
      <c r="M182" s="9" t="s">
        <v>10</v>
      </c>
    </row>
    <row r="183" spans="1:13" s="9" customFormat="1" x14ac:dyDescent="0.25">
      <c r="A183" s="9" t="s">
        <v>10</v>
      </c>
      <c r="B183" s="14">
        <v>8</v>
      </c>
      <c r="C183" s="9" t="s">
        <v>83</v>
      </c>
      <c r="D183" s="14" t="s">
        <v>10</v>
      </c>
      <c r="E183" s="14" t="s">
        <v>10</v>
      </c>
      <c r="F183" s="14" t="s">
        <v>10</v>
      </c>
      <c r="G183" s="14" t="s">
        <v>10</v>
      </c>
      <c r="H183" s="9" t="s">
        <v>10</v>
      </c>
      <c r="I183" s="15"/>
      <c r="J183" s="19" t="str">
        <f>IF($A183="","",1+IF(D183="Y",1+IF(E183="Y",1+IF(F183="Y",1+IF(G183="Y",1,0),0),0),0))</f>
        <v/>
      </c>
      <c r="K183" s="14"/>
      <c r="L183" s="14" t="str">
        <f>IF(OR(J183="",K183=""),"",MAX(0,K183-J183))</f>
        <v/>
      </c>
      <c r="M183" s="9" t="s">
        <v>10</v>
      </c>
    </row>
    <row r="184" spans="1:13" s="9" customFormat="1" x14ac:dyDescent="0.25">
      <c r="A184" s="9" t="s">
        <v>10</v>
      </c>
      <c r="B184" s="14">
        <v>9</v>
      </c>
      <c r="C184" s="9" t="s">
        <v>86</v>
      </c>
      <c r="D184" s="14" t="s">
        <v>10</v>
      </c>
      <c r="E184" s="14" t="s">
        <v>10</v>
      </c>
      <c r="F184" s="14" t="s">
        <v>10</v>
      </c>
      <c r="G184" s="14" t="s">
        <v>10</v>
      </c>
      <c r="H184" s="9" t="s">
        <v>10</v>
      </c>
      <c r="I184" s="15"/>
      <c r="J184" s="19" t="str">
        <f>IF($A184="","",1+IF(D184="Y",1+IF(E184="Y",1+IF(F184="Y",1+IF(G184="Y",1,0),0),0),0))</f>
        <v/>
      </c>
      <c r="K184" s="14"/>
      <c r="L184" s="14" t="str">
        <f>IF(OR(J184="",K184=""),"",MAX(0,K184-J184))</f>
        <v/>
      </c>
      <c r="M184" s="9" t="s">
        <v>10</v>
      </c>
    </row>
    <row r="185" spans="1:13" s="9" customFormat="1" x14ac:dyDescent="0.25">
      <c r="A185" s="9" t="s">
        <v>10</v>
      </c>
      <c r="B185" s="14">
        <v>10</v>
      </c>
      <c r="C185" s="9" t="s">
        <v>89</v>
      </c>
      <c r="D185" s="14" t="s">
        <v>10</v>
      </c>
      <c r="E185" s="14" t="s">
        <v>10</v>
      </c>
      <c r="F185" s="14" t="s">
        <v>10</v>
      </c>
      <c r="G185" s="14" t="s">
        <v>10</v>
      </c>
      <c r="H185" s="9" t="s">
        <v>10</v>
      </c>
      <c r="I185" s="15"/>
      <c r="J185" s="19" t="str">
        <f>IF($A185="","",1+IF(D185="Y",1+IF(E185="Y",1+IF(F185="Y",1+IF(G185="Y",1,0),0),0),0))</f>
        <v/>
      </c>
      <c r="K185" s="14"/>
      <c r="L185" s="14" t="str">
        <f>IF(OR(J185="",K185=""),"",MAX(0,K185-J185))</f>
        <v/>
      </c>
      <c r="M185" s="9" t="s">
        <v>10</v>
      </c>
    </row>
    <row r="186" spans="1:13" s="9" customFormat="1" x14ac:dyDescent="0.25">
      <c r="A186" s="13" t="s">
        <v>10</v>
      </c>
      <c r="B186" s="16">
        <v>1</v>
      </c>
      <c r="C186" s="13" t="s">
        <v>62</v>
      </c>
      <c r="D186" s="16" t="s">
        <v>10</v>
      </c>
      <c r="E186" s="16" t="s">
        <v>10</v>
      </c>
      <c r="F186" s="16" t="s">
        <v>10</v>
      </c>
      <c r="G186" s="16" t="s">
        <v>10</v>
      </c>
      <c r="H186" s="13" t="s">
        <v>10</v>
      </c>
      <c r="I186" s="17"/>
      <c r="J186" s="18" t="str">
        <f>IF($A186="","",1+IF(D186="Y",1+IF(E186="Y",1+IF(F186="Y",1+IF(G186="Y",1,0),0),0),0))</f>
        <v/>
      </c>
      <c r="K186" s="16"/>
      <c r="L186" s="16" t="str">
        <f>IF(OR(J186="",K186=""),"",MAX(0,K186-J186))</f>
        <v/>
      </c>
      <c r="M186" s="13" t="s">
        <v>10</v>
      </c>
    </row>
    <row r="187" spans="1:13" s="9" customFormat="1" x14ac:dyDescent="0.25">
      <c r="A187" s="9" t="s">
        <v>10</v>
      </c>
      <c r="B187" s="14">
        <v>2</v>
      </c>
      <c r="C187" s="9" t="s">
        <v>65</v>
      </c>
      <c r="D187" s="14" t="s">
        <v>10</v>
      </c>
      <c r="E187" s="14" t="s">
        <v>10</v>
      </c>
      <c r="F187" s="14" t="s">
        <v>10</v>
      </c>
      <c r="G187" s="14" t="s">
        <v>10</v>
      </c>
      <c r="H187" s="9" t="s">
        <v>10</v>
      </c>
      <c r="I187" s="15"/>
      <c r="J187" s="19" t="str">
        <f>IF($A187="","",1+IF(D187="Y",1+IF(E187="Y",1+IF(F187="Y",1+IF(G187="Y",1,0),0),0),0))</f>
        <v/>
      </c>
      <c r="K187" s="14"/>
      <c r="L187" s="14" t="str">
        <f>IF(OR(J187="",K187=""),"",MAX(0,K187-J187))</f>
        <v/>
      </c>
      <c r="M187" s="9" t="s">
        <v>10</v>
      </c>
    </row>
    <row r="188" spans="1:13" s="9" customFormat="1" x14ac:dyDescent="0.25">
      <c r="A188" s="9" t="s">
        <v>10</v>
      </c>
      <c r="B188" s="14">
        <v>3</v>
      </c>
      <c r="C188" s="9" t="s">
        <v>68</v>
      </c>
      <c r="D188" s="14" t="s">
        <v>10</v>
      </c>
      <c r="E188" s="14" t="s">
        <v>10</v>
      </c>
      <c r="F188" s="14" t="s">
        <v>10</v>
      </c>
      <c r="G188" s="14" t="s">
        <v>10</v>
      </c>
      <c r="H188" s="9" t="s">
        <v>10</v>
      </c>
      <c r="I188" s="15"/>
      <c r="J188" s="19" t="str">
        <f>IF($A188="","",1+IF(D188="Y",1+IF(E188="Y",1+IF(F188="Y",1+IF(G188="Y",1,0),0),0),0))</f>
        <v/>
      </c>
      <c r="K188" s="14"/>
      <c r="L188" s="14" t="str">
        <f>IF(OR(J188="",K188=""),"",MAX(0,K188-J188))</f>
        <v/>
      </c>
      <c r="M188" s="9" t="s">
        <v>10</v>
      </c>
    </row>
    <row r="189" spans="1:13" s="9" customFormat="1" x14ac:dyDescent="0.25">
      <c r="A189" s="9" t="s">
        <v>10</v>
      </c>
      <c r="B189" s="14">
        <v>4</v>
      </c>
      <c r="C189" s="9" t="s">
        <v>71</v>
      </c>
      <c r="D189" s="14" t="s">
        <v>10</v>
      </c>
      <c r="E189" s="14" t="s">
        <v>10</v>
      </c>
      <c r="F189" s="14" t="s">
        <v>10</v>
      </c>
      <c r="G189" s="14" t="s">
        <v>10</v>
      </c>
      <c r="H189" s="9" t="s">
        <v>10</v>
      </c>
      <c r="I189" s="15"/>
      <c r="J189" s="19" t="str">
        <f>IF($A189="","",1+IF(D189="Y",1+IF(E189="Y",1+IF(F189="Y",1+IF(G189="Y",1,0),0),0),0))</f>
        <v/>
      </c>
      <c r="K189" s="14"/>
      <c r="L189" s="14" t="str">
        <f>IF(OR(J189="",K189=""),"",MAX(0,K189-J189))</f>
        <v/>
      </c>
      <c r="M189" s="9" t="s">
        <v>10</v>
      </c>
    </row>
    <row r="190" spans="1:13" s="9" customFormat="1" x14ac:dyDescent="0.25">
      <c r="A190" s="9" t="s">
        <v>10</v>
      </c>
      <c r="B190" s="14">
        <v>5</v>
      </c>
      <c r="C190" s="9" t="s">
        <v>74</v>
      </c>
      <c r="D190" s="14" t="s">
        <v>10</v>
      </c>
      <c r="E190" s="14" t="s">
        <v>10</v>
      </c>
      <c r="F190" s="14" t="s">
        <v>10</v>
      </c>
      <c r="G190" s="14" t="s">
        <v>10</v>
      </c>
      <c r="H190" s="9" t="s">
        <v>10</v>
      </c>
      <c r="I190" s="15"/>
      <c r="J190" s="19" t="str">
        <f>IF($A190="","",1+IF(D190="Y",1+IF(E190="Y",1+IF(F190="Y",1+IF(G190="Y",1,0),0),0),0))</f>
        <v/>
      </c>
      <c r="K190" s="14"/>
      <c r="L190" s="14" t="str">
        <f>IF(OR(J190="",K190=""),"",MAX(0,K190-J190))</f>
        <v/>
      </c>
      <c r="M190" s="9" t="s">
        <v>10</v>
      </c>
    </row>
    <row r="191" spans="1:13" s="9" customFormat="1" x14ac:dyDescent="0.25">
      <c r="A191" s="9" t="s">
        <v>10</v>
      </c>
      <c r="B191" s="14">
        <v>6</v>
      </c>
      <c r="C191" s="9" t="s">
        <v>77</v>
      </c>
      <c r="D191" s="14" t="s">
        <v>10</v>
      </c>
      <c r="E191" s="14" t="s">
        <v>10</v>
      </c>
      <c r="F191" s="14" t="s">
        <v>10</v>
      </c>
      <c r="G191" s="14" t="s">
        <v>10</v>
      </c>
      <c r="H191" s="9" t="s">
        <v>10</v>
      </c>
      <c r="I191" s="15"/>
      <c r="J191" s="19" t="str">
        <f>IF($A191="","",1+IF(D191="Y",1+IF(E191="Y",1+IF(F191="Y",1+IF(G191="Y",1,0),0),0),0))</f>
        <v/>
      </c>
      <c r="K191" s="14"/>
      <c r="L191" s="14" t="str">
        <f>IF(OR(J191="",K191=""),"",MAX(0,K191-J191))</f>
        <v/>
      </c>
      <c r="M191" s="9" t="s">
        <v>10</v>
      </c>
    </row>
    <row r="192" spans="1:13" s="9" customFormat="1" x14ac:dyDescent="0.25">
      <c r="A192" s="9" t="s">
        <v>10</v>
      </c>
      <c r="B192" s="14">
        <v>7</v>
      </c>
      <c r="C192" s="9" t="s">
        <v>80</v>
      </c>
      <c r="D192" s="14" t="s">
        <v>10</v>
      </c>
      <c r="E192" s="14" t="s">
        <v>10</v>
      </c>
      <c r="F192" s="14" t="s">
        <v>10</v>
      </c>
      <c r="G192" s="14" t="s">
        <v>10</v>
      </c>
      <c r="H192" s="9" t="s">
        <v>10</v>
      </c>
      <c r="I192" s="15"/>
      <c r="J192" s="19" t="str">
        <f>IF($A192="","",1+IF(D192="Y",1+IF(E192="Y",1+IF(F192="Y",1+IF(G192="Y",1,0),0),0),0))</f>
        <v/>
      </c>
      <c r="K192" s="14"/>
      <c r="L192" s="14" t="str">
        <f>IF(OR(J192="",K192=""),"",MAX(0,K192-J192))</f>
        <v/>
      </c>
      <c r="M192" s="9" t="s">
        <v>10</v>
      </c>
    </row>
    <row r="193" spans="1:13" s="9" customFormat="1" x14ac:dyDescent="0.25">
      <c r="A193" s="9" t="s">
        <v>10</v>
      </c>
      <c r="B193" s="14">
        <v>8</v>
      </c>
      <c r="C193" s="9" t="s">
        <v>83</v>
      </c>
      <c r="D193" s="14" t="s">
        <v>10</v>
      </c>
      <c r="E193" s="14" t="s">
        <v>10</v>
      </c>
      <c r="F193" s="14" t="s">
        <v>10</v>
      </c>
      <c r="G193" s="14" t="s">
        <v>10</v>
      </c>
      <c r="H193" s="9" t="s">
        <v>10</v>
      </c>
      <c r="I193" s="15"/>
      <c r="J193" s="19" t="str">
        <f>IF($A193="","",1+IF(D193="Y",1+IF(E193="Y",1+IF(F193="Y",1+IF(G193="Y",1,0),0),0),0))</f>
        <v/>
      </c>
      <c r="K193" s="14"/>
      <c r="L193" s="14" t="str">
        <f>IF(OR(J193="",K193=""),"",MAX(0,K193-J193))</f>
        <v/>
      </c>
      <c r="M193" s="9" t="s">
        <v>10</v>
      </c>
    </row>
    <row r="194" spans="1:13" s="9" customFormat="1" x14ac:dyDescent="0.25">
      <c r="A194" s="9" t="s">
        <v>10</v>
      </c>
      <c r="B194" s="14">
        <v>9</v>
      </c>
      <c r="C194" s="9" t="s">
        <v>86</v>
      </c>
      <c r="D194" s="14" t="s">
        <v>10</v>
      </c>
      <c r="E194" s="14" t="s">
        <v>10</v>
      </c>
      <c r="F194" s="14" t="s">
        <v>10</v>
      </c>
      <c r="G194" s="14" t="s">
        <v>10</v>
      </c>
      <c r="H194" s="9" t="s">
        <v>10</v>
      </c>
      <c r="I194" s="15"/>
      <c r="J194" s="19" t="str">
        <f>IF($A194="","",1+IF(D194="Y",1+IF(E194="Y",1+IF(F194="Y",1+IF(G194="Y",1,0),0),0),0))</f>
        <v/>
      </c>
      <c r="K194" s="14"/>
      <c r="L194" s="14" t="str">
        <f>IF(OR(J194="",K194=""),"",MAX(0,K194-J194))</f>
        <v/>
      </c>
      <c r="M194" s="9" t="s">
        <v>10</v>
      </c>
    </row>
    <row r="195" spans="1:13" s="9" customFormat="1" x14ac:dyDescent="0.25">
      <c r="A195" s="9" t="s">
        <v>10</v>
      </c>
      <c r="B195" s="14">
        <v>10</v>
      </c>
      <c r="C195" s="9" t="s">
        <v>89</v>
      </c>
      <c r="D195" s="14" t="s">
        <v>10</v>
      </c>
      <c r="E195" s="14" t="s">
        <v>10</v>
      </c>
      <c r="F195" s="14" t="s">
        <v>10</v>
      </c>
      <c r="G195" s="14" t="s">
        <v>10</v>
      </c>
      <c r="H195" s="9" t="s">
        <v>10</v>
      </c>
      <c r="I195" s="15"/>
      <c r="J195" s="19" t="str">
        <f>IF($A195="","",1+IF(D195="Y",1+IF(E195="Y",1+IF(F195="Y",1+IF(G195="Y",1,0),0),0),0))</f>
        <v/>
      </c>
      <c r="K195" s="14"/>
      <c r="L195" s="14" t="str">
        <f>IF(OR(J195="",K195=""),"",MAX(0,K195-J195))</f>
        <v/>
      </c>
      <c r="M195" s="9" t="s">
        <v>10</v>
      </c>
    </row>
    <row r="196" spans="1:13" s="9" customFormat="1" x14ac:dyDescent="0.25">
      <c r="A196" s="13" t="s">
        <v>10</v>
      </c>
      <c r="B196" s="16">
        <v>1</v>
      </c>
      <c r="C196" s="13" t="s">
        <v>62</v>
      </c>
      <c r="D196" s="16" t="s">
        <v>10</v>
      </c>
      <c r="E196" s="16" t="s">
        <v>10</v>
      </c>
      <c r="F196" s="16" t="s">
        <v>10</v>
      </c>
      <c r="G196" s="16" t="s">
        <v>10</v>
      </c>
      <c r="H196" s="13" t="s">
        <v>10</v>
      </c>
      <c r="I196" s="17"/>
      <c r="J196" s="18" t="str">
        <f>IF($A196="","",1+IF(D196="Y",1+IF(E196="Y",1+IF(F196="Y",1+IF(G196="Y",1,0),0),0),0))</f>
        <v/>
      </c>
      <c r="K196" s="16"/>
      <c r="L196" s="16" t="str">
        <f>IF(OR(J196="",K196=""),"",MAX(0,K196-J196))</f>
        <v/>
      </c>
      <c r="M196" s="13" t="s">
        <v>10</v>
      </c>
    </row>
    <row r="197" spans="1:13" s="9" customFormat="1" x14ac:dyDescent="0.25">
      <c r="A197" s="9" t="s">
        <v>10</v>
      </c>
      <c r="B197" s="14">
        <v>2</v>
      </c>
      <c r="C197" s="9" t="s">
        <v>65</v>
      </c>
      <c r="D197" s="14" t="s">
        <v>10</v>
      </c>
      <c r="E197" s="14" t="s">
        <v>10</v>
      </c>
      <c r="F197" s="14" t="s">
        <v>10</v>
      </c>
      <c r="G197" s="14" t="s">
        <v>10</v>
      </c>
      <c r="H197" s="9" t="s">
        <v>10</v>
      </c>
      <c r="I197" s="15"/>
      <c r="J197" s="19" t="str">
        <f>IF($A197="","",1+IF(D197="Y",1+IF(E197="Y",1+IF(F197="Y",1+IF(G197="Y",1,0),0),0),0))</f>
        <v/>
      </c>
      <c r="K197" s="14"/>
      <c r="L197" s="14" t="str">
        <f>IF(OR(J197="",K197=""),"",MAX(0,K197-J197))</f>
        <v/>
      </c>
      <c r="M197" s="9" t="s">
        <v>10</v>
      </c>
    </row>
    <row r="198" spans="1:13" s="9" customFormat="1" x14ac:dyDescent="0.25">
      <c r="A198" s="9" t="s">
        <v>10</v>
      </c>
      <c r="B198" s="14">
        <v>3</v>
      </c>
      <c r="C198" s="9" t="s">
        <v>68</v>
      </c>
      <c r="D198" s="14" t="s">
        <v>10</v>
      </c>
      <c r="E198" s="14" t="s">
        <v>10</v>
      </c>
      <c r="F198" s="14" t="s">
        <v>10</v>
      </c>
      <c r="G198" s="14" t="s">
        <v>10</v>
      </c>
      <c r="H198" s="9" t="s">
        <v>10</v>
      </c>
      <c r="I198" s="15"/>
      <c r="J198" s="19" t="str">
        <f>IF($A198="","",1+IF(D198="Y",1+IF(E198="Y",1+IF(F198="Y",1+IF(G198="Y",1,0),0),0),0))</f>
        <v/>
      </c>
      <c r="K198" s="14"/>
      <c r="L198" s="14" t="str">
        <f>IF(OR(J198="",K198=""),"",MAX(0,K198-J198))</f>
        <v/>
      </c>
      <c r="M198" s="9" t="s">
        <v>10</v>
      </c>
    </row>
    <row r="199" spans="1:13" s="9" customFormat="1" x14ac:dyDescent="0.25">
      <c r="A199" s="9" t="s">
        <v>10</v>
      </c>
      <c r="B199" s="14">
        <v>4</v>
      </c>
      <c r="C199" s="9" t="s">
        <v>71</v>
      </c>
      <c r="D199" s="14" t="s">
        <v>10</v>
      </c>
      <c r="E199" s="14" t="s">
        <v>10</v>
      </c>
      <c r="F199" s="14" t="s">
        <v>10</v>
      </c>
      <c r="G199" s="14" t="s">
        <v>10</v>
      </c>
      <c r="H199" s="9" t="s">
        <v>10</v>
      </c>
      <c r="I199" s="15"/>
      <c r="J199" s="19" t="str">
        <f>IF($A199="","",1+IF(D199="Y",1+IF(E199="Y",1+IF(F199="Y",1+IF(G199="Y",1,0),0),0),0))</f>
        <v/>
      </c>
      <c r="K199" s="14"/>
      <c r="L199" s="14" t="str">
        <f>IF(OR(J199="",K199=""),"",MAX(0,K199-J199))</f>
        <v/>
      </c>
      <c r="M199" s="9" t="s">
        <v>10</v>
      </c>
    </row>
    <row r="200" spans="1:13" s="9" customFormat="1" x14ac:dyDescent="0.25">
      <c r="A200" s="9" t="s">
        <v>10</v>
      </c>
      <c r="B200" s="14">
        <v>5</v>
      </c>
      <c r="C200" s="9" t="s">
        <v>74</v>
      </c>
      <c r="D200" s="14" t="s">
        <v>10</v>
      </c>
      <c r="E200" s="14" t="s">
        <v>10</v>
      </c>
      <c r="F200" s="14" t="s">
        <v>10</v>
      </c>
      <c r="G200" s="14" t="s">
        <v>10</v>
      </c>
      <c r="H200" s="9" t="s">
        <v>10</v>
      </c>
      <c r="I200" s="15"/>
      <c r="J200" s="19" t="str">
        <f>IF($A200="","",1+IF(D200="Y",1+IF(E200="Y",1+IF(F200="Y",1+IF(G200="Y",1,0),0),0),0))</f>
        <v/>
      </c>
      <c r="K200" s="14"/>
      <c r="L200" s="14" t="str">
        <f>IF(OR(J200="",K200=""),"",MAX(0,K200-J200))</f>
        <v/>
      </c>
      <c r="M200" s="9" t="s">
        <v>10</v>
      </c>
    </row>
    <row r="201" spans="1:13" s="9" customFormat="1" x14ac:dyDescent="0.25">
      <c r="A201" s="9" t="s">
        <v>10</v>
      </c>
      <c r="B201" s="14">
        <v>6</v>
      </c>
      <c r="C201" s="9" t="s">
        <v>77</v>
      </c>
      <c r="D201" s="14" t="s">
        <v>10</v>
      </c>
      <c r="E201" s="14" t="s">
        <v>10</v>
      </c>
      <c r="F201" s="14" t="s">
        <v>10</v>
      </c>
      <c r="G201" s="14" t="s">
        <v>10</v>
      </c>
      <c r="H201" s="9" t="s">
        <v>10</v>
      </c>
      <c r="I201" s="15"/>
      <c r="J201" s="19" t="str">
        <f>IF($A201="","",1+IF(D201="Y",1+IF(E201="Y",1+IF(F201="Y",1+IF(G201="Y",1,0),0),0),0))</f>
        <v/>
      </c>
      <c r="K201" s="14"/>
      <c r="L201" s="14" t="str">
        <f>IF(OR(J201="",K201=""),"",MAX(0,K201-J201))</f>
        <v/>
      </c>
      <c r="M201" s="9" t="s">
        <v>10</v>
      </c>
    </row>
    <row r="202" spans="1:13" s="9" customFormat="1" x14ac:dyDescent="0.25">
      <c r="A202" s="9" t="s">
        <v>10</v>
      </c>
      <c r="B202" s="14">
        <v>7</v>
      </c>
      <c r="C202" s="9" t="s">
        <v>80</v>
      </c>
      <c r="D202" s="14" t="s">
        <v>10</v>
      </c>
      <c r="E202" s="14" t="s">
        <v>10</v>
      </c>
      <c r="F202" s="14" t="s">
        <v>10</v>
      </c>
      <c r="G202" s="14" t="s">
        <v>10</v>
      </c>
      <c r="H202" s="9" t="s">
        <v>10</v>
      </c>
      <c r="I202" s="15"/>
      <c r="J202" s="19" t="str">
        <f>IF($A202="","",1+IF(D202="Y",1+IF(E202="Y",1+IF(F202="Y",1+IF(G202="Y",1,0),0),0),0))</f>
        <v/>
      </c>
      <c r="K202" s="14"/>
      <c r="L202" s="14" t="str">
        <f>IF(OR(J202="",K202=""),"",MAX(0,K202-J202))</f>
        <v/>
      </c>
      <c r="M202" s="9" t="s">
        <v>10</v>
      </c>
    </row>
    <row r="203" spans="1:13" s="9" customFormat="1" x14ac:dyDescent="0.25">
      <c r="A203" s="9" t="s">
        <v>10</v>
      </c>
      <c r="B203" s="14">
        <v>8</v>
      </c>
      <c r="C203" s="9" t="s">
        <v>83</v>
      </c>
      <c r="D203" s="14" t="s">
        <v>10</v>
      </c>
      <c r="E203" s="14" t="s">
        <v>10</v>
      </c>
      <c r="F203" s="14" t="s">
        <v>10</v>
      </c>
      <c r="G203" s="14" t="s">
        <v>10</v>
      </c>
      <c r="H203" s="9" t="s">
        <v>10</v>
      </c>
      <c r="I203" s="15"/>
      <c r="J203" s="19" t="str">
        <f>IF($A203="","",1+IF(D203="Y",1+IF(E203="Y",1+IF(F203="Y",1+IF(G203="Y",1,0),0),0),0))</f>
        <v/>
      </c>
      <c r="K203" s="14"/>
      <c r="L203" s="14" t="str">
        <f>IF(OR(J203="",K203=""),"",MAX(0,K203-J203))</f>
        <v/>
      </c>
      <c r="M203" s="9" t="s">
        <v>10</v>
      </c>
    </row>
    <row r="204" spans="1:13" s="9" customFormat="1" x14ac:dyDescent="0.25">
      <c r="A204" s="9" t="s">
        <v>10</v>
      </c>
      <c r="B204" s="14">
        <v>9</v>
      </c>
      <c r="C204" s="9" t="s">
        <v>86</v>
      </c>
      <c r="D204" s="14" t="s">
        <v>10</v>
      </c>
      <c r="E204" s="14" t="s">
        <v>10</v>
      </c>
      <c r="F204" s="14" t="s">
        <v>10</v>
      </c>
      <c r="G204" s="14" t="s">
        <v>10</v>
      </c>
      <c r="H204" s="9" t="s">
        <v>10</v>
      </c>
      <c r="I204" s="15"/>
      <c r="J204" s="19" t="str">
        <f>IF($A204="","",1+IF(D204="Y",1+IF(E204="Y",1+IF(F204="Y",1+IF(G204="Y",1,0),0),0),0))</f>
        <v/>
      </c>
      <c r="K204" s="14"/>
      <c r="L204" s="14" t="str">
        <f>IF(OR(J204="",K204=""),"",MAX(0,K204-J204))</f>
        <v/>
      </c>
      <c r="M204" s="9" t="s">
        <v>10</v>
      </c>
    </row>
    <row r="205" spans="1:13" s="9" customFormat="1" x14ac:dyDescent="0.25">
      <c r="A205" s="9" t="s">
        <v>10</v>
      </c>
      <c r="B205" s="14">
        <v>10</v>
      </c>
      <c r="C205" s="9" t="s">
        <v>89</v>
      </c>
      <c r="D205" s="14" t="s">
        <v>10</v>
      </c>
      <c r="E205" s="14" t="s">
        <v>10</v>
      </c>
      <c r="F205" s="14" t="s">
        <v>10</v>
      </c>
      <c r="G205" s="14" t="s">
        <v>10</v>
      </c>
      <c r="H205" s="9" t="s">
        <v>10</v>
      </c>
      <c r="I205" s="15"/>
      <c r="J205" s="19" t="str">
        <f>IF($A205="","",1+IF(D205="Y",1+IF(E205="Y",1+IF(F205="Y",1+IF(G205="Y",1,0),0),0),0))</f>
        <v/>
      </c>
      <c r="K205" s="14"/>
      <c r="L205" s="14" t="str">
        <f>IF(OR(J205="",K205=""),"",MAX(0,K205-J205))</f>
        <v/>
      </c>
      <c r="M205" s="9" t="s">
        <v>10</v>
      </c>
    </row>
    <row r="206" spans="1:13" s="9" customFormat="1" x14ac:dyDescent="0.25">
      <c r="A206" s="13" t="s">
        <v>10</v>
      </c>
      <c r="B206" s="16">
        <v>1</v>
      </c>
      <c r="C206" s="13" t="s">
        <v>62</v>
      </c>
      <c r="D206" s="16" t="s">
        <v>10</v>
      </c>
      <c r="E206" s="16" t="s">
        <v>10</v>
      </c>
      <c r="F206" s="16" t="s">
        <v>10</v>
      </c>
      <c r="G206" s="16" t="s">
        <v>10</v>
      </c>
      <c r="H206" s="13" t="s">
        <v>10</v>
      </c>
      <c r="I206" s="17"/>
      <c r="J206" s="18" t="str">
        <f>IF($A206="","",1+IF(D206="Y",1+IF(E206="Y",1+IF(F206="Y",1+IF(G206="Y",1,0),0),0),0))</f>
        <v/>
      </c>
      <c r="K206" s="16"/>
      <c r="L206" s="16" t="str">
        <f>IF(OR(J206="",K206=""),"",MAX(0,K206-J206))</f>
        <v/>
      </c>
      <c r="M206" s="13" t="s">
        <v>10</v>
      </c>
    </row>
    <row r="207" spans="1:13" s="9" customFormat="1" x14ac:dyDescent="0.25">
      <c r="A207" s="9" t="s">
        <v>10</v>
      </c>
      <c r="B207" s="14">
        <v>2</v>
      </c>
      <c r="C207" s="9" t="s">
        <v>65</v>
      </c>
      <c r="D207" s="14" t="s">
        <v>10</v>
      </c>
      <c r="E207" s="14" t="s">
        <v>10</v>
      </c>
      <c r="F207" s="14" t="s">
        <v>10</v>
      </c>
      <c r="G207" s="14" t="s">
        <v>10</v>
      </c>
      <c r="H207" s="9" t="s">
        <v>10</v>
      </c>
      <c r="I207" s="15"/>
      <c r="J207" s="19" t="str">
        <f>IF($A207="","",1+IF(D207="Y",1+IF(E207="Y",1+IF(F207="Y",1+IF(G207="Y",1,0),0),0),0))</f>
        <v/>
      </c>
      <c r="K207" s="14"/>
      <c r="L207" s="14" t="str">
        <f>IF(OR(J207="",K207=""),"",MAX(0,K207-J207))</f>
        <v/>
      </c>
      <c r="M207" s="9" t="s">
        <v>10</v>
      </c>
    </row>
    <row r="208" spans="1:13" s="9" customFormat="1" x14ac:dyDescent="0.25">
      <c r="A208" s="9" t="s">
        <v>10</v>
      </c>
      <c r="B208" s="14">
        <v>3</v>
      </c>
      <c r="C208" s="9" t="s">
        <v>68</v>
      </c>
      <c r="D208" s="14" t="s">
        <v>10</v>
      </c>
      <c r="E208" s="14" t="s">
        <v>10</v>
      </c>
      <c r="F208" s="14" t="s">
        <v>10</v>
      </c>
      <c r="G208" s="14" t="s">
        <v>10</v>
      </c>
      <c r="H208" s="9" t="s">
        <v>10</v>
      </c>
      <c r="I208" s="15"/>
      <c r="J208" s="19" t="str">
        <f>IF($A208="","",1+IF(D208="Y",1+IF(E208="Y",1+IF(F208="Y",1+IF(G208="Y",1,0),0),0),0))</f>
        <v/>
      </c>
      <c r="K208" s="14"/>
      <c r="L208" s="14" t="str">
        <f>IF(OR(J208="",K208=""),"",MAX(0,K208-J208))</f>
        <v/>
      </c>
      <c r="M208" s="9" t="s">
        <v>10</v>
      </c>
    </row>
    <row r="209" spans="1:13" s="9" customFormat="1" x14ac:dyDescent="0.25">
      <c r="A209" s="9" t="s">
        <v>10</v>
      </c>
      <c r="B209" s="14">
        <v>4</v>
      </c>
      <c r="C209" s="9" t="s">
        <v>71</v>
      </c>
      <c r="D209" s="14" t="s">
        <v>10</v>
      </c>
      <c r="E209" s="14" t="s">
        <v>10</v>
      </c>
      <c r="F209" s="14" t="s">
        <v>10</v>
      </c>
      <c r="G209" s="14" t="s">
        <v>10</v>
      </c>
      <c r="H209" s="9" t="s">
        <v>10</v>
      </c>
      <c r="I209" s="15"/>
      <c r="J209" s="19" t="str">
        <f>IF($A209="","",1+IF(D209="Y",1+IF(E209="Y",1+IF(F209="Y",1+IF(G209="Y",1,0),0),0),0))</f>
        <v/>
      </c>
      <c r="K209" s="14"/>
      <c r="L209" s="14" t="str">
        <f>IF(OR(J209="",K209=""),"",MAX(0,K209-J209))</f>
        <v/>
      </c>
      <c r="M209" s="9" t="s">
        <v>10</v>
      </c>
    </row>
    <row r="210" spans="1:13" s="9" customFormat="1" x14ac:dyDescent="0.25">
      <c r="A210" s="9" t="s">
        <v>10</v>
      </c>
      <c r="B210" s="14">
        <v>5</v>
      </c>
      <c r="C210" s="9" t="s">
        <v>74</v>
      </c>
      <c r="D210" s="14" t="s">
        <v>10</v>
      </c>
      <c r="E210" s="14" t="s">
        <v>10</v>
      </c>
      <c r="F210" s="14" t="s">
        <v>10</v>
      </c>
      <c r="G210" s="14" t="s">
        <v>10</v>
      </c>
      <c r="H210" s="9" t="s">
        <v>10</v>
      </c>
      <c r="I210" s="15"/>
      <c r="J210" s="19" t="str">
        <f>IF($A210="","",1+IF(D210="Y",1+IF(E210="Y",1+IF(F210="Y",1+IF(G210="Y",1,0),0),0),0))</f>
        <v/>
      </c>
      <c r="K210" s="14"/>
      <c r="L210" s="14" t="str">
        <f>IF(OR(J210="",K210=""),"",MAX(0,K210-J210))</f>
        <v/>
      </c>
      <c r="M210" s="9" t="s">
        <v>10</v>
      </c>
    </row>
    <row r="211" spans="1:13" s="9" customFormat="1" x14ac:dyDescent="0.25">
      <c r="A211" s="9" t="s">
        <v>10</v>
      </c>
      <c r="B211" s="14">
        <v>6</v>
      </c>
      <c r="C211" s="9" t="s">
        <v>77</v>
      </c>
      <c r="D211" s="14" t="s">
        <v>10</v>
      </c>
      <c r="E211" s="14" t="s">
        <v>10</v>
      </c>
      <c r="F211" s="14" t="s">
        <v>10</v>
      </c>
      <c r="G211" s="14" t="s">
        <v>10</v>
      </c>
      <c r="H211" s="9" t="s">
        <v>10</v>
      </c>
      <c r="I211" s="15"/>
      <c r="J211" s="19" t="str">
        <f>IF($A211="","",1+IF(D211="Y",1+IF(E211="Y",1+IF(F211="Y",1+IF(G211="Y",1,0),0),0),0))</f>
        <v/>
      </c>
      <c r="K211" s="14"/>
      <c r="L211" s="14" t="str">
        <f>IF(OR(J211="",K211=""),"",MAX(0,K211-J211))</f>
        <v/>
      </c>
      <c r="M211" s="9" t="s">
        <v>10</v>
      </c>
    </row>
    <row r="212" spans="1:13" s="9" customFormat="1" x14ac:dyDescent="0.25">
      <c r="A212" s="9" t="s">
        <v>10</v>
      </c>
      <c r="B212" s="14">
        <v>7</v>
      </c>
      <c r="C212" s="9" t="s">
        <v>80</v>
      </c>
      <c r="D212" s="14" t="s">
        <v>10</v>
      </c>
      <c r="E212" s="14" t="s">
        <v>10</v>
      </c>
      <c r="F212" s="14" t="s">
        <v>10</v>
      </c>
      <c r="G212" s="14" t="s">
        <v>10</v>
      </c>
      <c r="H212" s="9" t="s">
        <v>10</v>
      </c>
      <c r="I212" s="15"/>
      <c r="J212" s="19" t="str">
        <f>IF($A212="","",1+IF(D212="Y",1+IF(E212="Y",1+IF(F212="Y",1+IF(G212="Y",1,0),0),0),0))</f>
        <v/>
      </c>
      <c r="K212" s="14"/>
      <c r="L212" s="14" t="str">
        <f>IF(OR(J212="",K212=""),"",MAX(0,K212-J212))</f>
        <v/>
      </c>
      <c r="M212" s="9" t="s">
        <v>10</v>
      </c>
    </row>
    <row r="213" spans="1:13" s="9" customFormat="1" x14ac:dyDescent="0.25">
      <c r="A213" s="9" t="s">
        <v>10</v>
      </c>
      <c r="B213" s="14">
        <v>8</v>
      </c>
      <c r="C213" s="9" t="s">
        <v>83</v>
      </c>
      <c r="D213" s="14" t="s">
        <v>10</v>
      </c>
      <c r="E213" s="14" t="s">
        <v>10</v>
      </c>
      <c r="F213" s="14" t="s">
        <v>10</v>
      </c>
      <c r="G213" s="14" t="s">
        <v>10</v>
      </c>
      <c r="H213" s="9" t="s">
        <v>10</v>
      </c>
      <c r="I213" s="15"/>
      <c r="J213" s="19" t="str">
        <f>IF($A213="","",1+IF(D213="Y",1+IF(E213="Y",1+IF(F213="Y",1+IF(G213="Y",1,0),0),0),0))</f>
        <v/>
      </c>
      <c r="K213" s="14"/>
      <c r="L213" s="14" t="str">
        <f>IF(OR(J213="",K213=""),"",MAX(0,K213-J213))</f>
        <v/>
      </c>
      <c r="M213" s="9" t="s">
        <v>10</v>
      </c>
    </row>
    <row r="214" spans="1:13" s="9" customFormat="1" x14ac:dyDescent="0.25">
      <c r="A214" s="9" t="s">
        <v>10</v>
      </c>
      <c r="B214" s="14">
        <v>9</v>
      </c>
      <c r="C214" s="9" t="s">
        <v>86</v>
      </c>
      <c r="D214" s="14" t="s">
        <v>10</v>
      </c>
      <c r="E214" s="14" t="s">
        <v>10</v>
      </c>
      <c r="F214" s="14" t="s">
        <v>10</v>
      </c>
      <c r="G214" s="14" t="s">
        <v>10</v>
      </c>
      <c r="H214" s="9" t="s">
        <v>10</v>
      </c>
      <c r="I214" s="15"/>
      <c r="J214" s="19" t="str">
        <f>IF($A214="","",1+IF(D214="Y",1+IF(E214="Y",1+IF(F214="Y",1+IF(G214="Y",1,0),0),0),0))</f>
        <v/>
      </c>
      <c r="K214" s="14"/>
      <c r="L214" s="14" t="str">
        <f>IF(OR(J214="",K214=""),"",MAX(0,K214-J214))</f>
        <v/>
      </c>
      <c r="M214" s="9" t="s">
        <v>10</v>
      </c>
    </row>
    <row r="215" spans="1:13" s="9" customFormat="1" x14ac:dyDescent="0.25">
      <c r="A215" s="9" t="s">
        <v>10</v>
      </c>
      <c r="B215" s="14">
        <v>10</v>
      </c>
      <c r="C215" s="9" t="s">
        <v>89</v>
      </c>
      <c r="D215" s="14" t="s">
        <v>10</v>
      </c>
      <c r="E215" s="14" t="s">
        <v>10</v>
      </c>
      <c r="F215" s="14" t="s">
        <v>10</v>
      </c>
      <c r="G215" s="14" t="s">
        <v>10</v>
      </c>
      <c r="H215" s="9" t="s">
        <v>10</v>
      </c>
      <c r="I215" s="15"/>
      <c r="J215" s="19" t="str">
        <f>IF($A215="","",1+IF(D215="Y",1+IF(E215="Y",1+IF(F215="Y",1+IF(G215="Y",1,0),0),0),0))</f>
        <v/>
      </c>
      <c r="K215" s="14"/>
      <c r="L215" s="14" t="str">
        <f>IF(OR(J215="",K215=""),"",MAX(0,K215-J215))</f>
        <v/>
      </c>
      <c r="M215" s="9" t="s">
        <v>10</v>
      </c>
    </row>
    <row r="216" spans="1:13" s="9" customFormat="1" x14ac:dyDescent="0.25">
      <c r="A216" s="13" t="s">
        <v>10</v>
      </c>
      <c r="B216" s="16">
        <v>1</v>
      </c>
      <c r="C216" s="13" t="s">
        <v>62</v>
      </c>
      <c r="D216" s="16" t="s">
        <v>10</v>
      </c>
      <c r="E216" s="16" t="s">
        <v>10</v>
      </c>
      <c r="F216" s="16" t="s">
        <v>10</v>
      </c>
      <c r="G216" s="16" t="s">
        <v>10</v>
      </c>
      <c r="H216" s="13" t="s">
        <v>10</v>
      </c>
      <c r="I216" s="17"/>
      <c r="J216" s="18" t="str">
        <f>IF($A216="","",1+IF(D216="Y",1+IF(E216="Y",1+IF(F216="Y",1+IF(G216="Y",1,0),0),0),0))</f>
        <v/>
      </c>
      <c r="K216" s="16"/>
      <c r="L216" s="16" t="str">
        <f>IF(OR(J216="",K216=""),"",MAX(0,K216-J216))</f>
        <v/>
      </c>
      <c r="M216" s="13" t="s">
        <v>10</v>
      </c>
    </row>
    <row r="217" spans="1:13" s="9" customFormat="1" x14ac:dyDescent="0.25">
      <c r="A217" s="9" t="s">
        <v>10</v>
      </c>
      <c r="B217" s="14">
        <v>2</v>
      </c>
      <c r="C217" s="9" t="s">
        <v>65</v>
      </c>
      <c r="D217" s="14" t="s">
        <v>10</v>
      </c>
      <c r="E217" s="14" t="s">
        <v>10</v>
      </c>
      <c r="F217" s="14" t="s">
        <v>10</v>
      </c>
      <c r="G217" s="14" t="s">
        <v>10</v>
      </c>
      <c r="H217" s="9" t="s">
        <v>10</v>
      </c>
      <c r="I217" s="15"/>
      <c r="J217" s="19" t="str">
        <f>IF($A217="","",1+IF(D217="Y",1+IF(E217="Y",1+IF(F217="Y",1+IF(G217="Y",1,0),0),0),0))</f>
        <v/>
      </c>
      <c r="K217" s="14"/>
      <c r="L217" s="14" t="str">
        <f>IF(OR(J217="",K217=""),"",MAX(0,K217-J217))</f>
        <v/>
      </c>
      <c r="M217" s="9" t="s">
        <v>10</v>
      </c>
    </row>
    <row r="218" spans="1:13" s="9" customFormat="1" x14ac:dyDescent="0.25">
      <c r="A218" s="9" t="s">
        <v>10</v>
      </c>
      <c r="B218" s="14">
        <v>3</v>
      </c>
      <c r="C218" s="9" t="s">
        <v>68</v>
      </c>
      <c r="D218" s="14" t="s">
        <v>10</v>
      </c>
      <c r="E218" s="14" t="s">
        <v>10</v>
      </c>
      <c r="F218" s="14" t="s">
        <v>10</v>
      </c>
      <c r="G218" s="14" t="s">
        <v>10</v>
      </c>
      <c r="H218" s="9" t="s">
        <v>10</v>
      </c>
      <c r="I218" s="15"/>
      <c r="J218" s="19" t="str">
        <f>IF($A218="","",1+IF(D218="Y",1+IF(E218="Y",1+IF(F218="Y",1+IF(G218="Y",1,0),0),0),0))</f>
        <v/>
      </c>
      <c r="K218" s="14"/>
      <c r="L218" s="14" t="str">
        <f>IF(OR(J218="",K218=""),"",MAX(0,K218-J218))</f>
        <v/>
      </c>
      <c r="M218" s="9" t="s">
        <v>10</v>
      </c>
    </row>
    <row r="219" spans="1:13" s="9" customFormat="1" x14ac:dyDescent="0.25">
      <c r="A219" s="9" t="s">
        <v>10</v>
      </c>
      <c r="B219" s="14">
        <v>4</v>
      </c>
      <c r="C219" s="9" t="s">
        <v>71</v>
      </c>
      <c r="D219" s="14" t="s">
        <v>10</v>
      </c>
      <c r="E219" s="14" t="s">
        <v>10</v>
      </c>
      <c r="F219" s="14" t="s">
        <v>10</v>
      </c>
      <c r="G219" s="14" t="s">
        <v>10</v>
      </c>
      <c r="H219" s="9" t="s">
        <v>10</v>
      </c>
      <c r="I219" s="15"/>
      <c r="J219" s="19" t="str">
        <f>IF($A219="","",1+IF(D219="Y",1+IF(E219="Y",1+IF(F219="Y",1+IF(G219="Y",1,0),0),0),0))</f>
        <v/>
      </c>
      <c r="K219" s="14"/>
      <c r="L219" s="14" t="str">
        <f>IF(OR(J219="",K219=""),"",MAX(0,K219-J219))</f>
        <v/>
      </c>
      <c r="M219" s="9" t="s">
        <v>10</v>
      </c>
    </row>
    <row r="220" spans="1:13" s="9" customFormat="1" x14ac:dyDescent="0.25">
      <c r="A220" s="9" t="s">
        <v>10</v>
      </c>
      <c r="B220" s="14">
        <v>5</v>
      </c>
      <c r="C220" s="9" t="s">
        <v>74</v>
      </c>
      <c r="D220" s="14" t="s">
        <v>10</v>
      </c>
      <c r="E220" s="14" t="s">
        <v>10</v>
      </c>
      <c r="F220" s="14" t="s">
        <v>10</v>
      </c>
      <c r="G220" s="14" t="s">
        <v>10</v>
      </c>
      <c r="H220" s="9" t="s">
        <v>10</v>
      </c>
      <c r="I220" s="15"/>
      <c r="J220" s="19" t="str">
        <f>IF($A220="","",1+IF(D220="Y",1+IF(E220="Y",1+IF(F220="Y",1+IF(G220="Y",1,0),0),0),0))</f>
        <v/>
      </c>
      <c r="K220" s="14"/>
      <c r="L220" s="14" t="str">
        <f>IF(OR(J220="",K220=""),"",MAX(0,K220-J220))</f>
        <v/>
      </c>
      <c r="M220" s="9" t="s">
        <v>10</v>
      </c>
    </row>
    <row r="221" spans="1:13" s="9" customFormat="1" x14ac:dyDescent="0.25">
      <c r="A221" s="9" t="s">
        <v>10</v>
      </c>
      <c r="B221" s="14">
        <v>6</v>
      </c>
      <c r="C221" s="9" t="s">
        <v>77</v>
      </c>
      <c r="D221" s="14" t="s">
        <v>10</v>
      </c>
      <c r="E221" s="14" t="s">
        <v>10</v>
      </c>
      <c r="F221" s="14" t="s">
        <v>10</v>
      </c>
      <c r="G221" s="14" t="s">
        <v>10</v>
      </c>
      <c r="H221" s="9" t="s">
        <v>10</v>
      </c>
      <c r="I221" s="15"/>
      <c r="J221" s="19" t="str">
        <f>IF($A221="","",1+IF(D221="Y",1+IF(E221="Y",1+IF(F221="Y",1+IF(G221="Y",1,0),0),0),0))</f>
        <v/>
      </c>
      <c r="K221" s="14"/>
      <c r="L221" s="14" t="str">
        <f>IF(OR(J221="",K221=""),"",MAX(0,K221-J221))</f>
        <v/>
      </c>
      <c r="M221" s="9" t="s">
        <v>10</v>
      </c>
    </row>
    <row r="222" spans="1:13" s="9" customFormat="1" x14ac:dyDescent="0.25">
      <c r="A222" s="9" t="s">
        <v>10</v>
      </c>
      <c r="B222" s="14">
        <v>7</v>
      </c>
      <c r="C222" s="9" t="s">
        <v>80</v>
      </c>
      <c r="D222" s="14" t="s">
        <v>10</v>
      </c>
      <c r="E222" s="14" t="s">
        <v>10</v>
      </c>
      <c r="F222" s="14" t="s">
        <v>10</v>
      </c>
      <c r="G222" s="14" t="s">
        <v>10</v>
      </c>
      <c r="H222" s="9" t="s">
        <v>10</v>
      </c>
      <c r="I222" s="15"/>
      <c r="J222" s="19" t="str">
        <f>IF($A222="","",1+IF(D222="Y",1+IF(E222="Y",1+IF(F222="Y",1+IF(G222="Y",1,0),0),0),0))</f>
        <v/>
      </c>
      <c r="K222" s="14"/>
      <c r="L222" s="14" t="str">
        <f>IF(OR(J222="",K222=""),"",MAX(0,K222-J222))</f>
        <v/>
      </c>
      <c r="M222" s="9" t="s">
        <v>10</v>
      </c>
    </row>
    <row r="223" spans="1:13" s="9" customFormat="1" x14ac:dyDescent="0.25">
      <c r="A223" s="9" t="s">
        <v>10</v>
      </c>
      <c r="B223" s="14">
        <v>8</v>
      </c>
      <c r="C223" s="9" t="s">
        <v>83</v>
      </c>
      <c r="D223" s="14" t="s">
        <v>10</v>
      </c>
      <c r="E223" s="14" t="s">
        <v>10</v>
      </c>
      <c r="F223" s="14" t="s">
        <v>10</v>
      </c>
      <c r="G223" s="14" t="s">
        <v>10</v>
      </c>
      <c r="H223" s="9" t="s">
        <v>10</v>
      </c>
      <c r="I223" s="15"/>
      <c r="J223" s="19" t="str">
        <f>IF($A223="","",1+IF(D223="Y",1+IF(E223="Y",1+IF(F223="Y",1+IF(G223="Y",1,0),0),0),0))</f>
        <v/>
      </c>
      <c r="K223" s="14"/>
      <c r="L223" s="14" t="str">
        <f>IF(OR(J223="",K223=""),"",MAX(0,K223-J223))</f>
        <v/>
      </c>
      <c r="M223" s="9" t="s">
        <v>10</v>
      </c>
    </row>
    <row r="224" spans="1:13" s="9" customFormat="1" x14ac:dyDescent="0.25">
      <c r="A224" s="9" t="s">
        <v>10</v>
      </c>
      <c r="B224" s="14">
        <v>9</v>
      </c>
      <c r="C224" s="9" t="s">
        <v>86</v>
      </c>
      <c r="D224" s="14" t="s">
        <v>10</v>
      </c>
      <c r="E224" s="14" t="s">
        <v>10</v>
      </c>
      <c r="F224" s="14" t="s">
        <v>10</v>
      </c>
      <c r="G224" s="14" t="s">
        <v>10</v>
      </c>
      <c r="H224" s="9" t="s">
        <v>10</v>
      </c>
      <c r="I224" s="15"/>
      <c r="J224" s="19" t="str">
        <f>IF($A224="","",1+IF(D224="Y",1+IF(E224="Y",1+IF(F224="Y",1+IF(G224="Y",1,0),0),0),0))</f>
        <v/>
      </c>
      <c r="K224" s="14"/>
      <c r="L224" s="14" t="str">
        <f>IF(OR(J224="",K224=""),"",MAX(0,K224-J224))</f>
        <v/>
      </c>
      <c r="M224" s="9" t="s">
        <v>10</v>
      </c>
    </row>
    <row r="225" spans="1:13" s="9" customFormat="1" x14ac:dyDescent="0.25">
      <c r="A225" s="9" t="s">
        <v>10</v>
      </c>
      <c r="B225" s="14">
        <v>10</v>
      </c>
      <c r="C225" s="9" t="s">
        <v>89</v>
      </c>
      <c r="D225" s="14" t="s">
        <v>10</v>
      </c>
      <c r="E225" s="14" t="s">
        <v>10</v>
      </c>
      <c r="F225" s="14" t="s">
        <v>10</v>
      </c>
      <c r="G225" s="14" t="s">
        <v>10</v>
      </c>
      <c r="H225" s="9" t="s">
        <v>10</v>
      </c>
      <c r="I225" s="15"/>
      <c r="J225" s="19" t="str">
        <f>IF($A225="","",1+IF(D225="Y",1+IF(E225="Y",1+IF(F225="Y",1+IF(G225="Y",1,0),0),0),0))</f>
        <v/>
      </c>
      <c r="K225" s="14"/>
      <c r="L225" s="14" t="str">
        <f>IF(OR(J225="",K225=""),"",MAX(0,K225-J225))</f>
        <v/>
      </c>
      <c r="M225" s="9" t="s">
        <v>10</v>
      </c>
    </row>
    <row r="226" spans="1:13" s="9" customFormat="1" x14ac:dyDescent="0.25">
      <c r="A226" s="13" t="s">
        <v>10</v>
      </c>
      <c r="B226" s="16">
        <v>1</v>
      </c>
      <c r="C226" s="13" t="s">
        <v>62</v>
      </c>
      <c r="D226" s="16" t="s">
        <v>10</v>
      </c>
      <c r="E226" s="16" t="s">
        <v>10</v>
      </c>
      <c r="F226" s="16" t="s">
        <v>10</v>
      </c>
      <c r="G226" s="16" t="s">
        <v>10</v>
      </c>
      <c r="H226" s="13" t="s">
        <v>10</v>
      </c>
      <c r="I226" s="17"/>
      <c r="J226" s="18" t="str">
        <f>IF($A226="","",1+IF(D226="Y",1+IF(E226="Y",1+IF(F226="Y",1+IF(G226="Y",1,0),0),0),0))</f>
        <v/>
      </c>
      <c r="K226" s="16"/>
      <c r="L226" s="16" t="str">
        <f>IF(OR(J226="",K226=""),"",MAX(0,K226-J226))</f>
        <v/>
      </c>
      <c r="M226" s="13" t="s">
        <v>10</v>
      </c>
    </row>
    <row r="227" spans="1:13" s="9" customFormat="1" x14ac:dyDescent="0.25">
      <c r="A227" s="9" t="s">
        <v>10</v>
      </c>
      <c r="B227" s="14">
        <v>2</v>
      </c>
      <c r="C227" s="9" t="s">
        <v>65</v>
      </c>
      <c r="D227" s="14" t="s">
        <v>10</v>
      </c>
      <c r="E227" s="14" t="s">
        <v>10</v>
      </c>
      <c r="F227" s="14" t="s">
        <v>10</v>
      </c>
      <c r="G227" s="14" t="s">
        <v>10</v>
      </c>
      <c r="H227" s="9" t="s">
        <v>10</v>
      </c>
      <c r="I227" s="15"/>
      <c r="J227" s="19" t="str">
        <f>IF($A227="","",1+IF(D227="Y",1+IF(E227="Y",1+IF(F227="Y",1+IF(G227="Y",1,0),0),0),0))</f>
        <v/>
      </c>
      <c r="K227" s="14"/>
      <c r="L227" s="14" t="str">
        <f>IF(OR(J227="",K227=""),"",MAX(0,K227-J227))</f>
        <v/>
      </c>
      <c r="M227" s="9" t="s">
        <v>10</v>
      </c>
    </row>
    <row r="228" spans="1:13" s="9" customFormat="1" x14ac:dyDescent="0.25">
      <c r="A228" s="9" t="s">
        <v>10</v>
      </c>
      <c r="B228" s="14">
        <v>3</v>
      </c>
      <c r="C228" s="9" t="s">
        <v>68</v>
      </c>
      <c r="D228" s="14" t="s">
        <v>10</v>
      </c>
      <c r="E228" s="14" t="s">
        <v>10</v>
      </c>
      <c r="F228" s="14" t="s">
        <v>10</v>
      </c>
      <c r="G228" s="14" t="s">
        <v>10</v>
      </c>
      <c r="H228" s="9" t="s">
        <v>10</v>
      </c>
      <c r="I228" s="15"/>
      <c r="J228" s="19" t="str">
        <f>IF($A228="","",1+IF(D228="Y",1+IF(E228="Y",1+IF(F228="Y",1+IF(G228="Y",1,0),0),0),0))</f>
        <v/>
      </c>
      <c r="K228" s="14"/>
      <c r="L228" s="14" t="str">
        <f>IF(OR(J228="",K228=""),"",MAX(0,K228-J228))</f>
        <v/>
      </c>
      <c r="M228" s="9" t="s">
        <v>10</v>
      </c>
    </row>
    <row r="229" spans="1:13" s="9" customFormat="1" x14ac:dyDescent="0.25">
      <c r="A229" s="9" t="s">
        <v>10</v>
      </c>
      <c r="B229" s="14">
        <v>4</v>
      </c>
      <c r="C229" s="9" t="s">
        <v>71</v>
      </c>
      <c r="D229" s="14" t="s">
        <v>10</v>
      </c>
      <c r="E229" s="14" t="s">
        <v>10</v>
      </c>
      <c r="F229" s="14" t="s">
        <v>10</v>
      </c>
      <c r="G229" s="14" t="s">
        <v>10</v>
      </c>
      <c r="H229" s="9" t="s">
        <v>10</v>
      </c>
      <c r="I229" s="15"/>
      <c r="J229" s="19" t="str">
        <f>IF($A229="","",1+IF(D229="Y",1+IF(E229="Y",1+IF(F229="Y",1+IF(G229="Y",1,0),0),0),0))</f>
        <v/>
      </c>
      <c r="K229" s="14"/>
      <c r="L229" s="14" t="str">
        <f>IF(OR(J229="",K229=""),"",MAX(0,K229-J229))</f>
        <v/>
      </c>
      <c r="M229" s="9" t="s">
        <v>10</v>
      </c>
    </row>
    <row r="230" spans="1:13" s="9" customFormat="1" x14ac:dyDescent="0.25">
      <c r="A230" s="9" t="s">
        <v>10</v>
      </c>
      <c r="B230" s="14">
        <v>5</v>
      </c>
      <c r="C230" s="9" t="s">
        <v>74</v>
      </c>
      <c r="D230" s="14" t="s">
        <v>10</v>
      </c>
      <c r="E230" s="14" t="s">
        <v>10</v>
      </c>
      <c r="F230" s="14" t="s">
        <v>10</v>
      </c>
      <c r="G230" s="14" t="s">
        <v>10</v>
      </c>
      <c r="H230" s="9" t="s">
        <v>10</v>
      </c>
      <c r="I230" s="15"/>
      <c r="J230" s="19" t="str">
        <f>IF($A230="","",1+IF(D230="Y",1+IF(E230="Y",1+IF(F230="Y",1+IF(G230="Y",1,0),0),0),0))</f>
        <v/>
      </c>
      <c r="K230" s="14"/>
      <c r="L230" s="14" t="str">
        <f>IF(OR(J230="",K230=""),"",MAX(0,K230-J230))</f>
        <v/>
      </c>
      <c r="M230" s="9" t="s">
        <v>10</v>
      </c>
    </row>
    <row r="231" spans="1:13" s="9" customFormat="1" x14ac:dyDescent="0.25">
      <c r="A231" s="9" t="s">
        <v>10</v>
      </c>
      <c r="B231" s="14">
        <v>6</v>
      </c>
      <c r="C231" s="9" t="s">
        <v>77</v>
      </c>
      <c r="D231" s="14" t="s">
        <v>10</v>
      </c>
      <c r="E231" s="14" t="s">
        <v>10</v>
      </c>
      <c r="F231" s="14" t="s">
        <v>10</v>
      </c>
      <c r="G231" s="14" t="s">
        <v>10</v>
      </c>
      <c r="H231" s="9" t="s">
        <v>10</v>
      </c>
      <c r="I231" s="15"/>
      <c r="J231" s="19" t="str">
        <f>IF($A231="","",1+IF(D231="Y",1+IF(E231="Y",1+IF(F231="Y",1+IF(G231="Y",1,0),0),0),0))</f>
        <v/>
      </c>
      <c r="K231" s="14"/>
      <c r="L231" s="14" t="str">
        <f>IF(OR(J231="",K231=""),"",MAX(0,K231-J231))</f>
        <v/>
      </c>
      <c r="M231" s="9" t="s">
        <v>10</v>
      </c>
    </row>
    <row r="232" spans="1:13" s="9" customFormat="1" x14ac:dyDescent="0.25">
      <c r="A232" s="9" t="s">
        <v>10</v>
      </c>
      <c r="B232" s="14">
        <v>7</v>
      </c>
      <c r="C232" s="9" t="s">
        <v>80</v>
      </c>
      <c r="D232" s="14" t="s">
        <v>10</v>
      </c>
      <c r="E232" s="14" t="s">
        <v>10</v>
      </c>
      <c r="F232" s="14" t="s">
        <v>10</v>
      </c>
      <c r="G232" s="14" t="s">
        <v>10</v>
      </c>
      <c r="H232" s="9" t="s">
        <v>10</v>
      </c>
      <c r="I232" s="15"/>
      <c r="J232" s="19" t="str">
        <f>IF($A232="","",1+IF(D232="Y",1+IF(E232="Y",1+IF(F232="Y",1+IF(G232="Y",1,0),0),0),0))</f>
        <v/>
      </c>
      <c r="K232" s="14"/>
      <c r="L232" s="14" t="str">
        <f>IF(OR(J232="",K232=""),"",MAX(0,K232-J232))</f>
        <v/>
      </c>
      <c r="M232" s="9" t="s">
        <v>10</v>
      </c>
    </row>
    <row r="233" spans="1:13" s="9" customFormat="1" x14ac:dyDescent="0.25">
      <c r="A233" s="9" t="s">
        <v>10</v>
      </c>
      <c r="B233" s="14">
        <v>8</v>
      </c>
      <c r="C233" s="9" t="s">
        <v>83</v>
      </c>
      <c r="D233" s="14" t="s">
        <v>10</v>
      </c>
      <c r="E233" s="14" t="s">
        <v>10</v>
      </c>
      <c r="F233" s="14" t="s">
        <v>10</v>
      </c>
      <c r="G233" s="14" t="s">
        <v>10</v>
      </c>
      <c r="H233" s="9" t="s">
        <v>10</v>
      </c>
      <c r="I233" s="15"/>
      <c r="J233" s="19" t="str">
        <f>IF($A233="","",1+IF(D233="Y",1+IF(E233="Y",1+IF(F233="Y",1+IF(G233="Y",1,0),0),0),0))</f>
        <v/>
      </c>
      <c r="K233" s="14"/>
      <c r="L233" s="14" t="str">
        <f>IF(OR(J233="",K233=""),"",MAX(0,K233-J233))</f>
        <v/>
      </c>
      <c r="M233" s="9" t="s">
        <v>10</v>
      </c>
    </row>
    <row r="234" spans="1:13" s="9" customFormat="1" x14ac:dyDescent="0.25">
      <c r="A234" s="9" t="s">
        <v>10</v>
      </c>
      <c r="B234" s="14">
        <v>9</v>
      </c>
      <c r="C234" s="9" t="s">
        <v>86</v>
      </c>
      <c r="D234" s="14" t="s">
        <v>10</v>
      </c>
      <c r="E234" s="14" t="s">
        <v>10</v>
      </c>
      <c r="F234" s="14" t="s">
        <v>10</v>
      </c>
      <c r="G234" s="14" t="s">
        <v>10</v>
      </c>
      <c r="H234" s="9" t="s">
        <v>10</v>
      </c>
      <c r="I234" s="15"/>
      <c r="J234" s="19" t="str">
        <f>IF($A234="","",1+IF(D234="Y",1+IF(E234="Y",1+IF(F234="Y",1+IF(G234="Y",1,0),0),0),0))</f>
        <v/>
      </c>
      <c r="K234" s="14"/>
      <c r="L234" s="14" t="str">
        <f>IF(OR(J234="",K234=""),"",MAX(0,K234-J234))</f>
        <v/>
      </c>
      <c r="M234" s="9" t="s">
        <v>10</v>
      </c>
    </row>
    <row r="235" spans="1:13" s="9" customFormat="1" x14ac:dyDescent="0.25">
      <c r="A235" s="9" t="s">
        <v>10</v>
      </c>
      <c r="B235" s="14">
        <v>10</v>
      </c>
      <c r="C235" s="9" t="s">
        <v>89</v>
      </c>
      <c r="D235" s="14" t="s">
        <v>10</v>
      </c>
      <c r="E235" s="14" t="s">
        <v>10</v>
      </c>
      <c r="F235" s="14" t="s">
        <v>10</v>
      </c>
      <c r="G235" s="14" t="s">
        <v>10</v>
      </c>
      <c r="H235" s="9" t="s">
        <v>10</v>
      </c>
      <c r="I235" s="15"/>
      <c r="J235" s="19" t="str">
        <f>IF($A235="","",1+IF(D235="Y",1+IF(E235="Y",1+IF(F235="Y",1+IF(G235="Y",1,0),0),0),0))</f>
        <v/>
      </c>
      <c r="K235" s="14"/>
      <c r="L235" s="14" t="str">
        <f>IF(OR(J235="",K235=""),"",MAX(0,K235-J235))</f>
        <v/>
      </c>
      <c r="M235" s="9" t="s">
        <v>10</v>
      </c>
    </row>
    <row r="236" spans="1:13" s="9" customFormat="1" x14ac:dyDescent="0.25">
      <c r="A236" s="13" t="s">
        <v>10</v>
      </c>
      <c r="B236" s="16">
        <v>1</v>
      </c>
      <c r="C236" s="13" t="s">
        <v>62</v>
      </c>
      <c r="D236" s="16" t="s">
        <v>10</v>
      </c>
      <c r="E236" s="16" t="s">
        <v>10</v>
      </c>
      <c r="F236" s="16" t="s">
        <v>10</v>
      </c>
      <c r="G236" s="16" t="s">
        <v>10</v>
      </c>
      <c r="H236" s="13" t="s">
        <v>10</v>
      </c>
      <c r="I236" s="17"/>
      <c r="J236" s="18" t="str">
        <f>IF($A236="","",1+IF(D236="Y",1+IF(E236="Y",1+IF(F236="Y",1+IF(G236="Y",1,0),0),0),0))</f>
        <v/>
      </c>
      <c r="K236" s="16"/>
      <c r="L236" s="16" t="str">
        <f>IF(OR(J236="",K236=""),"",MAX(0,K236-J236))</f>
        <v/>
      </c>
      <c r="M236" s="13" t="s">
        <v>10</v>
      </c>
    </row>
    <row r="237" spans="1:13" s="9" customFormat="1" x14ac:dyDescent="0.25">
      <c r="A237" s="9" t="s">
        <v>10</v>
      </c>
      <c r="B237" s="14">
        <v>2</v>
      </c>
      <c r="C237" s="9" t="s">
        <v>65</v>
      </c>
      <c r="D237" s="14" t="s">
        <v>10</v>
      </c>
      <c r="E237" s="14" t="s">
        <v>10</v>
      </c>
      <c r="F237" s="14" t="s">
        <v>10</v>
      </c>
      <c r="G237" s="14" t="s">
        <v>10</v>
      </c>
      <c r="H237" s="9" t="s">
        <v>10</v>
      </c>
      <c r="I237" s="15"/>
      <c r="J237" s="19" t="str">
        <f>IF($A237="","",1+IF(D237="Y",1+IF(E237="Y",1+IF(F237="Y",1+IF(G237="Y",1,0),0),0),0))</f>
        <v/>
      </c>
      <c r="K237" s="14"/>
      <c r="L237" s="14" t="str">
        <f>IF(OR(J237="",K237=""),"",MAX(0,K237-J237))</f>
        <v/>
      </c>
      <c r="M237" s="9" t="s">
        <v>10</v>
      </c>
    </row>
    <row r="238" spans="1:13" s="9" customFormat="1" x14ac:dyDescent="0.25">
      <c r="A238" s="9" t="s">
        <v>10</v>
      </c>
      <c r="B238" s="14">
        <v>3</v>
      </c>
      <c r="C238" s="9" t="s">
        <v>68</v>
      </c>
      <c r="D238" s="14" t="s">
        <v>10</v>
      </c>
      <c r="E238" s="14" t="s">
        <v>10</v>
      </c>
      <c r="F238" s="14" t="s">
        <v>10</v>
      </c>
      <c r="G238" s="14" t="s">
        <v>10</v>
      </c>
      <c r="H238" s="9" t="s">
        <v>10</v>
      </c>
      <c r="I238" s="15"/>
      <c r="J238" s="19" t="str">
        <f>IF($A238="","",1+IF(D238="Y",1+IF(E238="Y",1+IF(F238="Y",1+IF(G238="Y",1,0),0),0),0))</f>
        <v/>
      </c>
      <c r="K238" s="14"/>
      <c r="L238" s="14" t="str">
        <f>IF(OR(J238="",K238=""),"",MAX(0,K238-J238))</f>
        <v/>
      </c>
      <c r="M238" s="9" t="s">
        <v>10</v>
      </c>
    </row>
    <row r="239" spans="1:13" s="9" customFormat="1" x14ac:dyDescent="0.25">
      <c r="A239" s="9" t="s">
        <v>10</v>
      </c>
      <c r="B239" s="14">
        <v>4</v>
      </c>
      <c r="C239" s="9" t="s">
        <v>71</v>
      </c>
      <c r="D239" s="14" t="s">
        <v>10</v>
      </c>
      <c r="E239" s="14" t="s">
        <v>10</v>
      </c>
      <c r="F239" s="14" t="s">
        <v>10</v>
      </c>
      <c r="G239" s="14" t="s">
        <v>10</v>
      </c>
      <c r="H239" s="9" t="s">
        <v>10</v>
      </c>
      <c r="I239" s="15"/>
      <c r="J239" s="19" t="str">
        <f>IF($A239="","",1+IF(D239="Y",1+IF(E239="Y",1+IF(F239="Y",1+IF(G239="Y",1,0),0),0),0))</f>
        <v/>
      </c>
      <c r="K239" s="14"/>
      <c r="L239" s="14" t="str">
        <f>IF(OR(J239="",K239=""),"",MAX(0,K239-J239))</f>
        <v/>
      </c>
      <c r="M239" s="9" t="s">
        <v>10</v>
      </c>
    </row>
    <row r="240" spans="1:13" s="9" customFormat="1" x14ac:dyDescent="0.25">
      <c r="A240" s="9" t="s">
        <v>10</v>
      </c>
      <c r="B240" s="14">
        <v>5</v>
      </c>
      <c r="C240" s="9" t="s">
        <v>74</v>
      </c>
      <c r="D240" s="14" t="s">
        <v>10</v>
      </c>
      <c r="E240" s="14" t="s">
        <v>10</v>
      </c>
      <c r="F240" s="14" t="s">
        <v>10</v>
      </c>
      <c r="G240" s="14" t="s">
        <v>10</v>
      </c>
      <c r="H240" s="9" t="s">
        <v>10</v>
      </c>
      <c r="I240" s="15"/>
      <c r="J240" s="19" t="str">
        <f>IF($A240="","",1+IF(D240="Y",1+IF(E240="Y",1+IF(F240="Y",1+IF(G240="Y",1,0),0),0),0))</f>
        <v/>
      </c>
      <c r="K240" s="14"/>
      <c r="L240" s="14" t="str">
        <f>IF(OR(J240="",K240=""),"",MAX(0,K240-J240))</f>
        <v/>
      </c>
      <c r="M240" s="9" t="s">
        <v>10</v>
      </c>
    </row>
    <row r="241" spans="1:13" s="9" customFormat="1" x14ac:dyDescent="0.25">
      <c r="A241" s="9" t="s">
        <v>10</v>
      </c>
      <c r="B241" s="14">
        <v>6</v>
      </c>
      <c r="C241" s="9" t="s">
        <v>77</v>
      </c>
      <c r="D241" s="14" t="s">
        <v>10</v>
      </c>
      <c r="E241" s="14" t="s">
        <v>10</v>
      </c>
      <c r="F241" s="14" t="s">
        <v>10</v>
      </c>
      <c r="G241" s="14" t="s">
        <v>10</v>
      </c>
      <c r="H241" s="9" t="s">
        <v>10</v>
      </c>
      <c r="I241" s="15"/>
      <c r="J241" s="19" t="str">
        <f>IF($A241="","",1+IF(D241="Y",1+IF(E241="Y",1+IF(F241="Y",1+IF(G241="Y",1,0),0),0),0))</f>
        <v/>
      </c>
      <c r="K241" s="14"/>
      <c r="L241" s="14" t="str">
        <f>IF(OR(J241="",K241=""),"",MAX(0,K241-J241))</f>
        <v/>
      </c>
      <c r="M241" s="9" t="s">
        <v>10</v>
      </c>
    </row>
    <row r="242" spans="1:13" s="9" customFormat="1" x14ac:dyDescent="0.25">
      <c r="A242" s="9" t="s">
        <v>10</v>
      </c>
      <c r="B242" s="14">
        <v>7</v>
      </c>
      <c r="C242" s="9" t="s">
        <v>80</v>
      </c>
      <c r="D242" s="14" t="s">
        <v>10</v>
      </c>
      <c r="E242" s="14" t="s">
        <v>10</v>
      </c>
      <c r="F242" s="14" t="s">
        <v>10</v>
      </c>
      <c r="G242" s="14" t="s">
        <v>10</v>
      </c>
      <c r="H242" s="9" t="s">
        <v>10</v>
      </c>
      <c r="I242" s="15"/>
      <c r="J242" s="19" t="str">
        <f>IF($A242="","",1+IF(D242="Y",1+IF(E242="Y",1+IF(F242="Y",1+IF(G242="Y",1,0),0),0),0))</f>
        <v/>
      </c>
      <c r="K242" s="14"/>
      <c r="L242" s="14" t="str">
        <f>IF(OR(J242="",K242=""),"",MAX(0,K242-J242))</f>
        <v/>
      </c>
      <c r="M242" s="9" t="s">
        <v>10</v>
      </c>
    </row>
    <row r="243" spans="1:13" s="9" customFormat="1" x14ac:dyDescent="0.25">
      <c r="A243" s="9" t="s">
        <v>10</v>
      </c>
      <c r="B243" s="14">
        <v>8</v>
      </c>
      <c r="C243" s="9" t="s">
        <v>83</v>
      </c>
      <c r="D243" s="14" t="s">
        <v>10</v>
      </c>
      <c r="E243" s="14" t="s">
        <v>10</v>
      </c>
      <c r="F243" s="14" t="s">
        <v>10</v>
      </c>
      <c r="G243" s="14" t="s">
        <v>10</v>
      </c>
      <c r="H243" s="9" t="s">
        <v>10</v>
      </c>
      <c r="I243" s="15"/>
      <c r="J243" s="19" t="str">
        <f>IF($A243="","",1+IF(D243="Y",1+IF(E243="Y",1+IF(F243="Y",1+IF(G243="Y",1,0),0),0),0))</f>
        <v/>
      </c>
      <c r="K243" s="14"/>
      <c r="L243" s="14" t="str">
        <f>IF(OR(J243="",K243=""),"",MAX(0,K243-J243))</f>
        <v/>
      </c>
      <c r="M243" s="9" t="s">
        <v>10</v>
      </c>
    </row>
    <row r="244" spans="1:13" s="9" customFormat="1" x14ac:dyDescent="0.25">
      <c r="A244" s="9" t="s">
        <v>10</v>
      </c>
      <c r="B244" s="14">
        <v>9</v>
      </c>
      <c r="C244" s="9" t="s">
        <v>86</v>
      </c>
      <c r="D244" s="14" t="s">
        <v>10</v>
      </c>
      <c r="E244" s="14" t="s">
        <v>10</v>
      </c>
      <c r="F244" s="14" t="s">
        <v>10</v>
      </c>
      <c r="G244" s="14" t="s">
        <v>10</v>
      </c>
      <c r="H244" s="9" t="s">
        <v>10</v>
      </c>
      <c r="I244" s="15"/>
      <c r="J244" s="19" t="str">
        <f>IF($A244="","",1+IF(D244="Y",1+IF(E244="Y",1+IF(F244="Y",1+IF(G244="Y",1,0),0),0),0))</f>
        <v/>
      </c>
      <c r="K244" s="14"/>
      <c r="L244" s="14" t="str">
        <f>IF(OR(J244="",K244=""),"",MAX(0,K244-J244))</f>
        <v/>
      </c>
      <c r="M244" s="9" t="s">
        <v>10</v>
      </c>
    </row>
    <row r="245" spans="1:13" s="9" customFormat="1" x14ac:dyDescent="0.25">
      <c r="A245" s="9" t="s">
        <v>10</v>
      </c>
      <c r="B245" s="14">
        <v>10</v>
      </c>
      <c r="C245" s="9" t="s">
        <v>89</v>
      </c>
      <c r="D245" s="14" t="s">
        <v>10</v>
      </c>
      <c r="E245" s="14" t="s">
        <v>10</v>
      </c>
      <c r="F245" s="14" t="s">
        <v>10</v>
      </c>
      <c r="G245" s="14" t="s">
        <v>10</v>
      </c>
      <c r="H245" s="9" t="s">
        <v>10</v>
      </c>
      <c r="I245" s="15"/>
      <c r="J245" s="19" t="str">
        <f>IF($A245="","",1+IF(D245="Y",1+IF(E245="Y",1+IF(F245="Y",1+IF(G245="Y",1,0),0),0),0))</f>
        <v/>
      </c>
      <c r="K245" s="14"/>
      <c r="L245" s="14" t="str">
        <f>IF(OR(J245="",K245=""),"",MAX(0,K245-J245))</f>
        <v/>
      </c>
      <c r="M245" s="9" t="s">
        <v>10</v>
      </c>
    </row>
    <row r="246" spans="1:13" s="9" customFormat="1" x14ac:dyDescent="0.25">
      <c r="A246" s="13" t="s">
        <v>10</v>
      </c>
      <c r="B246" s="16">
        <v>1</v>
      </c>
      <c r="C246" s="13" t="s">
        <v>62</v>
      </c>
      <c r="D246" s="16" t="s">
        <v>10</v>
      </c>
      <c r="E246" s="16" t="s">
        <v>10</v>
      </c>
      <c r="F246" s="16" t="s">
        <v>10</v>
      </c>
      <c r="G246" s="16" t="s">
        <v>10</v>
      </c>
      <c r="H246" s="13" t="s">
        <v>10</v>
      </c>
      <c r="I246" s="17"/>
      <c r="J246" s="18" t="str">
        <f>IF($A246="","",1+IF(D246="Y",1+IF(E246="Y",1+IF(F246="Y",1+IF(G246="Y",1,0),0),0),0))</f>
        <v/>
      </c>
      <c r="K246" s="16"/>
      <c r="L246" s="16" t="str">
        <f>IF(OR(J246="",K246=""),"",MAX(0,K246-J246))</f>
        <v/>
      </c>
      <c r="M246" s="13" t="s">
        <v>10</v>
      </c>
    </row>
    <row r="247" spans="1:13" s="9" customFormat="1" x14ac:dyDescent="0.25">
      <c r="A247" s="9" t="s">
        <v>10</v>
      </c>
      <c r="B247" s="14">
        <v>2</v>
      </c>
      <c r="C247" s="9" t="s">
        <v>65</v>
      </c>
      <c r="D247" s="14" t="s">
        <v>10</v>
      </c>
      <c r="E247" s="14" t="s">
        <v>10</v>
      </c>
      <c r="F247" s="14" t="s">
        <v>10</v>
      </c>
      <c r="G247" s="14" t="s">
        <v>10</v>
      </c>
      <c r="H247" s="9" t="s">
        <v>10</v>
      </c>
      <c r="I247" s="15"/>
      <c r="J247" s="19" t="str">
        <f>IF($A247="","",1+IF(D247="Y",1+IF(E247="Y",1+IF(F247="Y",1+IF(G247="Y",1,0),0),0),0))</f>
        <v/>
      </c>
      <c r="K247" s="14"/>
      <c r="L247" s="14" t="str">
        <f>IF(OR(J247="",K247=""),"",MAX(0,K247-J247))</f>
        <v/>
      </c>
      <c r="M247" s="9" t="s">
        <v>10</v>
      </c>
    </row>
    <row r="248" spans="1:13" s="9" customFormat="1" x14ac:dyDescent="0.25">
      <c r="A248" s="9" t="s">
        <v>10</v>
      </c>
      <c r="B248" s="14">
        <v>3</v>
      </c>
      <c r="C248" s="9" t="s">
        <v>68</v>
      </c>
      <c r="D248" s="14" t="s">
        <v>10</v>
      </c>
      <c r="E248" s="14" t="s">
        <v>10</v>
      </c>
      <c r="F248" s="14" t="s">
        <v>10</v>
      </c>
      <c r="G248" s="14" t="s">
        <v>10</v>
      </c>
      <c r="H248" s="9" t="s">
        <v>10</v>
      </c>
      <c r="I248" s="15"/>
      <c r="J248" s="19" t="str">
        <f>IF($A248="","",1+IF(D248="Y",1+IF(E248="Y",1+IF(F248="Y",1+IF(G248="Y",1,0),0),0),0))</f>
        <v/>
      </c>
      <c r="K248" s="14"/>
      <c r="L248" s="14" t="str">
        <f>IF(OR(J248="",K248=""),"",MAX(0,K248-J248))</f>
        <v/>
      </c>
      <c r="M248" s="9" t="s">
        <v>10</v>
      </c>
    </row>
    <row r="249" spans="1:13" s="9" customFormat="1" x14ac:dyDescent="0.25">
      <c r="A249" s="9" t="s">
        <v>10</v>
      </c>
      <c r="B249" s="14">
        <v>4</v>
      </c>
      <c r="C249" s="9" t="s">
        <v>71</v>
      </c>
      <c r="D249" s="14" t="s">
        <v>10</v>
      </c>
      <c r="E249" s="14" t="s">
        <v>10</v>
      </c>
      <c r="F249" s="14" t="s">
        <v>10</v>
      </c>
      <c r="G249" s="14" t="s">
        <v>10</v>
      </c>
      <c r="H249" s="9" t="s">
        <v>10</v>
      </c>
      <c r="I249" s="15"/>
      <c r="J249" s="19" t="str">
        <f>IF($A249="","",1+IF(D249="Y",1+IF(E249="Y",1+IF(F249="Y",1+IF(G249="Y",1,0),0),0),0))</f>
        <v/>
      </c>
      <c r="K249" s="14"/>
      <c r="L249" s="14" t="str">
        <f>IF(OR(J249="",K249=""),"",MAX(0,K249-J249))</f>
        <v/>
      </c>
      <c r="M249" s="9" t="s">
        <v>10</v>
      </c>
    </row>
    <row r="250" spans="1:13" s="9" customFormat="1" x14ac:dyDescent="0.25">
      <c r="A250" s="9" t="s">
        <v>10</v>
      </c>
      <c r="B250" s="14">
        <v>5</v>
      </c>
      <c r="C250" s="9" t="s">
        <v>74</v>
      </c>
      <c r="D250" s="14" t="s">
        <v>10</v>
      </c>
      <c r="E250" s="14" t="s">
        <v>10</v>
      </c>
      <c r="F250" s="14" t="s">
        <v>10</v>
      </c>
      <c r="G250" s="14" t="s">
        <v>10</v>
      </c>
      <c r="H250" s="9" t="s">
        <v>10</v>
      </c>
      <c r="I250" s="15"/>
      <c r="J250" s="19" t="str">
        <f>IF($A250="","",1+IF(D250="Y",1+IF(E250="Y",1+IF(F250="Y",1+IF(G250="Y",1,0),0),0),0))</f>
        <v/>
      </c>
      <c r="K250" s="14"/>
      <c r="L250" s="14" t="str">
        <f>IF(OR(J250="",K250=""),"",MAX(0,K250-J250))</f>
        <v/>
      </c>
      <c r="M250" s="9" t="s">
        <v>10</v>
      </c>
    </row>
    <row r="251" spans="1:13" s="9" customFormat="1" x14ac:dyDescent="0.25">
      <c r="A251" s="9" t="s">
        <v>10</v>
      </c>
      <c r="B251" s="14">
        <v>6</v>
      </c>
      <c r="C251" s="9" t="s">
        <v>77</v>
      </c>
      <c r="D251" s="14" t="s">
        <v>10</v>
      </c>
      <c r="E251" s="14" t="s">
        <v>10</v>
      </c>
      <c r="F251" s="14" t="s">
        <v>10</v>
      </c>
      <c r="G251" s="14" t="s">
        <v>10</v>
      </c>
      <c r="H251" s="9" t="s">
        <v>10</v>
      </c>
      <c r="I251" s="15"/>
      <c r="J251" s="19" t="str">
        <f>IF($A251="","",1+IF(D251="Y",1+IF(E251="Y",1+IF(F251="Y",1+IF(G251="Y",1,0),0),0),0))</f>
        <v/>
      </c>
      <c r="K251" s="14"/>
      <c r="L251" s="14" t="str">
        <f>IF(OR(J251="",K251=""),"",MAX(0,K251-J251))</f>
        <v/>
      </c>
      <c r="M251" s="9" t="s">
        <v>10</v>
      </c>
    </row>
    <row r="252" spans="1:13" s="9" customFormat="1" x14ac:dyDescent="0.25">
      <c r="A252" s="9" t="s">
        <v>10</v>
      </c>
      <c r="B252" s="14">
        <v>7</v>
      </c>
      <c r="C252" s="9" t="s">
        <v>80</v>
      </c>
      <c r="D252" s="14" t="s">
        <v>10</v>
      </c>
      <c r="E252" s="14" t="s">
        <v>10</v>
      </c>
      <c r="F252" s="14" t="s">
        <v>10</v>
      </c>
      <c r="G252" s="14" t="s">
        <v>10</v>
      </c>
      <c r="H252" s="9" t="s">
        <v>10</v>
      </c>
      <c r="I252" s="15"/>
      <c r="J252" s="19" t="str">
        <f>IF($A252="","",1+IF(D252="Y",1+IF(E252="Y",1+IF(F252="Y",1+IF(G252="Y",1,0),0),0),0))</f>
        <v/>
      </c>
      <c r="K252" s="14"/>
      <c r="L252" s="14" t="str">
        <f>IF(OR(J252="",K252=""),"",MAX(0,K252-J252))</f>
        <v/>
      </c>
      <c r="M252" s="9" t="s">
        <v>10</v>
      </c>
    </row>
    <row r="253" spans="1:13" s="9" customFormat="1" x14ac:dyDescent="0.25">
      <c r="A253" s="9" t="s">
        <v>10</v>
      </c>
      <c r="B253" s="14">
        <v>8</v>
      </c>
      <c r="C253" s="9" t="s">
        <v>83</v>
      </c>
      <c r="D253" s="14" t="s">
        <v>10</v>
      </c>
      <c r="E253" s="14" t="s">
        <v>10</v>
      </c>
      <c r="F253" s="14" t="s">
        <v>10</v>
      </c>
      <c r="G253" s="14" t="s">
        <v>10</v>
      </c>
      <c r="H253" s="9" t="s">
        <v>10</v>
      </c>
      <c r="I253" s="15"/>
      <c r="J253" s="19" t="str">
        <f>IF($A253="","",1+IF(D253="Y",1+IF(E253="Y",1+IF(F253="Y",1+IF(G253="Y",1,0),0),0),0))</f>
        <v/>
      </c>
      <c r="K253" s="14"/>
      <c r="L253" s="14" t="str">
        <f>IF(OR(J253="",K253=""),"",MAX(0,K253-J253))</f>
        <v/>
      </c>
      <c r="M253" s="9" t="s">
        <v>10</v>
      </c>
    </row>
    <row r="254" spans="1:13" s="9" customFormat="1" x14ac:dyDescent="0.25">
      <c r="A254" s="9" t="s">
        <v>10</v>
      </c>
      <c r="B254" s="14">
        <v>9</v>
      </c>
      <c r="C254" s="9" t="s">
        <v>86</v>
      </c>
      <c r="D254" s="14" t="s">
        <v>10</v>
      </c>
      <c r="E254" s="14" t="s">
        <v>10</v>
      </c>
      <c r="F254" s="14" t="s">
        <v>10</v>
      </c>
      <c r="G254" s="14" t="s">
        <v>10</v>
      </c>
      <c r="H254" s="9" t="s">
        <v>10</v>
      </c>
      <c r="I254" s="15"/>
      <c r="J254" s="19" t="str">
        <f>IF($A254="","",1+IF(D254="Y",1+IF(E254="Y",1+IF(F254="Y",1+IF(G254="Y",1,0),0),0),0))</f>
        <v/>
      </c>
      <c r="K254" s="14"/>
      <c r="L254" s="14" t="str">
        <f>IF(OR(J254="",K254=""),"",MAX(0,K254-J254))</f>
        <v/>
      </c>
      <c r="M254" s="9" t="s">
        <v>10</v>
      </c>
    </row>
    <row r="255" spans="1:13" s="9" customFormat="1" x14ac:dyDescent="0.25">
      <c r="A255" s="9" t="s">
        <v>10</v>
      </c>
      <c r="B255" s="14">
        <v>10</v>
      </c>
      <c r="C255" s="9" t="s">
        <v>89</v>
      </c>
      <c r="D255" s="14" t="s">
        <v>10</v>
      </c>
      <c r="E255" s="14" t="s">
        <v>10</v>
      </c>
      <c r="F255" s="14" t="s">
        <v>10</v>
      </c>
      <c r="G255" s="14" t="s">
        <v>10</v>
      </c>
      <c r="H255" s="9" t="s">
        <v>10</v>
      </c>
      <c r="I255" s="15"/>
      <c r="J255" s="19" t="str">
        <f>IF($A255="","",1+IF(D255="Y",1+IF(E255="Y",1+IF(F255="Y",1+IF(G255="Y",1,0),0),0),0))</f>
        <v/>
      </c>
      <c r="K255" s="14"/>
      <c r="L255" s="14" t="str">
        <f>IF(OR(J255="",K255=""),"",MAX(0,K255-J255))</f>
        <v/>
      </c>
      <c r="M255" s="9" t="s">
        <v>10</v>
      </c>
    </row>
    <row r="256" spans="1:13" s="9" customFormat="1" x14ac:dyDescent="0.25">
      <c r="A256" s="13" t="s">
        <v>10</v>
      </c>
      <c r="B256" s="16">
        <v>1</v>
      </c>
      <c r="C256" s="13" t="s">
        <v>62</v>
      </c>
      <c r="D256" s="16" t="s">
        <v>10</v>
      </c>
      <c r="E256" s="16" t="s">
        <v>10</v>
      </c>
      <c r="F256" s="16" t="s">
        <v>10</v>
      </c>
      <c r="G256" s="16" t="s">
        <v>10</v>
      </c>
      <c r="H256" s="13" t="s">
        <v>10</v>
      </c>
      <c r="I256" s="17"/>
      <c r="J256" s="18" t="str">
        <f>IF($A256="","",1+IF(D256="Y",1+IF(E256="Y",1+IF(F256="Y",1+IF(G256="Y",1,0),0),0),0))</f>
        <v/>
      </c>
      <c r="K256" s="16"/>
      <c r="L256" s="16" t="str">
        <f>IF(OR(J256="",K256=""),"",MAX(0,K256-J256))</f>
        <v/>
      </c>
      <c r="M256" s="13" t="s">
        <v>10</v>
      </c>
    </row>
    <row r="257" spans="1:13" s="9" customFormat="1" x14ac:dyDescent="0.25">
      <c r="A257" s="9" t="s">
        <v>10</v>
      </c>
      <c r="B257" s="14">
        <v>2</v>
      </c>
      <c r="C257" s="9" t="s">
        <v>65</v>
      </c>
      <c r="D257" s="14" t="s">
        <v>10</v>
      </c>
      <c r="E257" s="14" t="s">
        <v>10</v>
      </c>
      <c r="F257" s="14" t="s">
        <v>10</v>
      </c>
      <c r="G257" s="14" t="s">
        <v>10</v>
      </c>
      <c r="H257" s="9" t="s">
        <v>10</v>
      </c>
      <c r="I257" s="15"/>
      <c r="J257" s="19" t="str">
        <f>IF($A257="","",1+IF(D257="Y",1+IF(E257="Y",1+IF(F257="Y",1+IF(G257="Y",1,0),0),0),0))</f>
        <v/>
      </c>
      <c r="K257" s="14"/>
      <c r="L257" s="14" t="str">
        <f>IF(OR(J257="",K257=""),"",MAX(0,K257-J257))</f>
        <v/>
      </c>
      <c r="M257" s="9" t="s">
        <v>10</v>
      </c>
    </row>
    <row r="258" spans="1:13" s="9" customFormat="1" x14ac:dyDescent="0.25">
      <c r="A258" s="9" t="s">
        <v>10</v>
      </c>
      <c r="B258" s="14">
        <v>3</v>
      </c>
      <c r="C258" s="9" t="s">
        <v>68</v>
      </c>
      <c r="D258" s="14" t="s">
        <v>10</v>
      </c>
      <c r="E258" s="14" t="s">
        <v>10</v>
      </c>
      <c r="F258" s="14" t="s">
        <v>10</v>
      </c>
      <c r="G258" s="14" t="s">
        <v>10</v>
      </c>
      <c r="H258" s="9" t="s">
        <v>10</v>
      </c>
      <c r="I258" s="15"/>
      <c r="J258" s="19" t="str">
        <f>IF($A258="","",1+IF(D258="Y",1+IF(E258="Y",1+IF(F258="Y",1+IF(G258="Y",1,0),0),0),0))</f>
        <v/>
      </c>
      <c r="K258" s="14"/>
      <c r="L258" s="14" t="str">
        <f>IF(OR(J258="",K258=""),"",MAX(0,K258-J258))</f>
        <v/>
      </c>
      <c r="M258" s="9" t="s">
        <v>10</v>
      </c>
    </row>
    <row r="259" spans="1:13" s="9" customFormat="1" x14ac:dyDescent="0.25">
      <c r="A259" s="9" t="s">
        <v>10</v>
      </c>
      <c r="B259" s="14">
        <v>4</v>
      </c>
      <c r="C259" s="9" t="s">
        <v>71</v>
      </c>
      <c r="D259" s="14" t="s">
        <v>10</v>
      </c>
      <c r="E259" s="14" t="s">
        <v>10</v>
      </c>
      <c r="F259" s="14" t="s">
        <v>10</v>
      </c>
      <c r="G259" s="14" t="s">
        <v>10</v>
      </c>
      <c r="H259" s="9" t="s">
        <v>10</v>
      </c>
      <c r="I259" s="15"/>
      <c r="J259" s="19" t="str">
        <f>IF($A259="","",1+IF(D259="Y",1+IF(E259="Y",1+IF(F259="Y",1+IF(G259="Y",1,0),0),0),0))</f>
        <v/>
      </c>
      <c r="K259" s="14"/>
      <c r="L259" s="14" t="str">
        <f>IF(OR(J259="",K259=""),"",MAX(0,K259-J259))</f>
        <v/>
      </c>
      <c r="M259" s="9" t="s">
        <v>10</v>
      </c>
    </row>
    <row r="260" spans="1:13" s="9" customFormat="1" x14ac:dyDescent="0.25">
      <c r="A260" s="9" t="s">
        <v>10</v>
      </c>
      <c r="B260" s="14">
        <v>5</v>
      </c>
      <c r="C260" s="9" t="s">
        <v>74</v>
      </c>
      <c r="D260" s="14" t="s">
        <v>10</v>
      </c>
      <c r="E260" s="14" t="s">
        <v>10</v>
      </c>
      <c r="F260" s="14" t="s">
        <v>10</v>
      </c>
      <c r="G260" s="14" t="s">
        <v>10</v>
      </c>
      <c r="H260" s="9" t="s">
        <v>10</v>
      </c>
      <c r="I260" s="15"/>
      <c r="J260" s="19" t="str">
        <f>IF($A260="","",1+IF(D260="Y",1+IF(E260="Y",1+IF(F260="Y",1+IF(G260="Y",1,0),0),0),0))</f>
        <v/>
      </c>
      <c r="K260" s="14"/>
      <c r="L260" s="14" t="str">
        <f>IF(OR(J260="",K260=""),"",MAX(0,K260-J260))</f>
        <v/>
      </c>
      <c r="M260" s="9" t="s">
        <v>10</v>
      </c>
    </row>
    <row r="261" spans="1:13" s="9" customFormat="1" x14ac:dyDescent="0.25">
      <c r="A261" s="9" t="s">
        <v>10</v>
      </c>
      <c r="B261" s="14">
        <v>6</v>
      </c>
      <c r="C261" s="9" t="s">
        <v>77</v>
      </c>
      <c r="D261" s="14" t="s">
        <v>10</v>
      </c>
      <c r="E261" s="14" t="s">
        <v>10</v>
      </c>
      <c r="F261" s="14" t="s">
        <v>10</v>
      </c>
      <c r="G261" s="14" t="s">
        <v>10</v>
      </c>
      <c r="H261" s="9" t="s">
        <v>10</v>
      </c>
      <c r="I261" s="15"/>
      <c r="J261" s="19" t="str">
        <f>IF($A261="","",1+IF(D261="Y",1+IF(E261="Y",1+IF(F261="Y",1+IF(G261="Y",1,0),0),0),0))</f>
        <v/>
      </c>
      <c r="K261" s="14"/>
      <c r="L261" s="14" t="str">
        <f>IF(OR(J261="",K261=""),"",MAX(0,K261-J261))</f>
        <v/>
      </c>
      <c r="M261" s="9" t="s">
        <v>10</v>
      </c>
    </row>
    <row r="262" spans="1:13" s="9" customFormat="1" x14ac:dyDescent="0.25">
      <c r="A262" s="9" t="s">
        <v>10</v>
      </c>
      <c r="B262" s="14">
        <v>7</v>
      </c>
      <c r="C262" s="9" t="s">
        <v>80</v>
      </c>
      <c r="D262" s="14" t="s">
        <v>10</v>
      </c>
      <c r="E262" s="14" t="s">
        <v>10</v>
      </c>
      <c r="F262" s="14" t="s">
        <v>10</v>
      </c>
      <c r="G262" s="14" t="s">
        <v>10</v>
      </c>
      <c r="H262" s="9" t="s">
        <v>10</v>
      </c>
      <c r="I262" s="15"/>
      <c r="J262" s="19" t="str">
        <f>IF($A262="","",1+IF(D262="Y",1+IF(E262="Y",1+IF(F262="Y",1+IF(G262="Y",1,0),0),0),0))</f>
        <v/>
      </c>
      <c r="K262" s="14"/>
      <c r="L262" s="14" t="str">
        <f>IF(OR(J262="",K262=""),"",MAX(0,K262-J262))</f>
        <v/>
      </c>
      <c r="M262" s="9" t="s">
        <v>10</v>
      </c>
    </row>
    <row r="263" spans="1:13" s="9" customFormat="1" x14ac:dyDescent="0.25">
      <c r="A263" s="9" t="s">
        <v>10</v>
      </c>
      <c r="B263" s="14">
        <v>8</v>
      </c>
      <c r="C263" s="9" t="s">
        <v>83</v>
      </c>
      <c r="D263" s="14" t="s">
        <v>10</v>
      </c>
      <c r="E263" s="14" t="s">
        <v>10</v>
      </c>
      <c r="F263" s="14" t="s">
        <v>10</v>
      </c>
      <c r="G263" s="14" t="s">
        <v>10</v>
      </c>
      <c r="H263" s="9" t="s">
        <v>10</v>
      </c>
      <c r="I263" s="15"/>
      <c r="J263" s="19" t="str">
        <f>IF($A263="","",1+IF(D263="Y",1+IF(E263="Y",1+IF(F263="Y",1+IF(G263="Y",1,0),0),0),0))</f>
        <v/>
      </c>
      <c r="K263" s="14"/>
      <c r="L263" s="14" t="str">
        <f>IF(OR(J263="",K263=""),"",MAX(0,K263-J263))</f>
        <v/>
      </c>
      <c r="M263" s="9" t="s">
        <v>10</v>
      </c>
    </row>
    <row r="264" spans="1:13" s="9" customFormat="1" x14ac:dyDescent="0.25">
      <c r="A264" s="9" t="s">
        <v>10</v>
      </c>
      <c r="B264" s="14">
        <v>9</v>
      </c>
      <c r="C264" s="9" t="s">
        <v>86</v>
      </c>
      <c r="D264" s="14" t="s">
        <v>10</v>
      </c>
      <c r="E264" s="14" t="s">
        <v>10</v>
      </c>
      <c r="F264" s="14" t="s">
        <v>10</v>
      </c>
      <c r="G264" s="14" t="s">
        <v>10</v>
      </c>
      <c r="H264" s="9" t="s">
        <v>10</v>
      </c>
      <c r="I264" s="15"/>
      <c r="J264" s="19" t="str">
        <f>IF($A264="","",1+IF(D264="Y",1+IF(E264="Y",1+IF(F264="Y",1+IF(G264="Y",1,0),0),0),0))</f>
        <v/>
      </c>
      <c r="K264" s="14"/>
      <c r="L264" s="14" t="str">
        <f>IF(OR(J264="",K264=""),"",MAX(0,K264-J264))</f>
        <v/>
      </c>
      <c r="M264" s="9" t="s">
        <v>10</v>
      </c>
    </row>
    <row r="265" spans="1:13" s="9" customFormat="1" x14ac:dyDescent="0.25">
      <c r="A265" s="9" t="s">
        <v>10</v>
      </c>
      <c r="B265" s="14">
        <v>10</v>
      </c>
      <c r="C265" s="9" t="s">
        <v>89</v>
      </c>
      <c r="D265" s="14" t="s">
        <v>10</v>
      </c>
      <c r="E265" s="14" t="s">
        <v>10</v>
      </c>
      <c r="F265" s="14" t="s">
        <v>10</v>
      </c>
      <c r="G265" s="14" t="s">
        <v>10</v>
      </c>
      <c r="H265" s="9" t="s">
        <v>10</v>
      </c>
      <c r="I265" s="15"/>
      <c r="J265" s="19" t="str">
        <f>IF($A265="","",1+IF(D265="Y",1+IF(E265="Y",1+IF(F265="Y",1+IF(G265="Y",1,0),0),0),0))</f>
        <v/>
      </c>
      <c r="K265" s="14"/>
      <c r="L265" s="14" t="str">
        <f>IF(OR(J265="",K265=""),"",MAX(0,K265-J265))</f>
        <v/>
      </c>
      <c r="M265" s="9" t="s">
        <v>10</v>
      </c>
    </row>
    <row r="266" spans="1:13" s="9" customFormat="1" x14ac:dyDescent="0.25">
      <c r="A266" s="13" t="s">
        <v>10</v>
      </c>
      <c r="B266" s="16">
        <v>1</v>
      </c>
      <c r="C266" s="13" t="s">
        <v>62</v>
      </c>
      <c r="D266" s="16" t="s">
        <v>10</v>
      </c>
      <c r="E266" s="16" t="s">
        <v>10</v>
      </c>
      <c r="F266" s="16" t="s">
        <v>10</v>
      </c>
      <c r="G266" s="16" t="s">
        <v>10</v>
      </c>
      <c r="H266" s="13" t="s">
        <v>10</v>
      </c>
      <c r="I266" s="17"/>
      <c r="J266" s="18" t="str">
        <f>IF($A266="","",1+IF(D266="Y",1+IF(E266="Y",1+IF(F266="Y",1+IF(G266="Y",1,0),0),0),0))</f>
        <v/>
      </c>
      <c r="K266" s="16"/>
      <c r="L266" s="16" t="str">
        <f>IF(OR(J266="",K266=""),"",MAX(0,K266-J266))</f>
        <v/>
      </c>
      <c r="M266" s="13" t="s">
        <v>10</v>
      </c>
    </row>
    <row r="267" spans="1:13" s="9" customFormat="1" x14ac:dyDescent="0.25">
      <c r="A267" s="9" t="s">
        <v>10</v>
      </c>
      <c r="B267" s="14">
        <v>2</v>
      </c>
      <c r="C267" s="9" t="s">
        <v>65</v>
      </c>
      <c r="D267" s="14" t="s">
        <v>10</v>
      </c>
      <c r="E267" s="14" t="s">
        <v>10</v>
      </c>
      <c r="F267" s="14" t="s">
        <v>10</v>
      </c>
      <c r="G267" s="14" t="s">
        <v>10</v>
      </c>
      <c r="H267" s="9" t="s">
        <v>10</v>
      </c>
      <c r="I267" s="15"/>
      <c r="J267" s="19" t="str">
        <f>IF($A267="","",1+IF(D267="Y",1+IF(E267="Y",1+IF(F267="Y",1+IF(G267="Y",1,0),0),0),0))</f>
        <v/>
      </c>
      <c r="K267" s="14"/>
      <c r="L267" s="14" t="str">
        <f>IF(OR(J267="",K267=""),"",MAX(0,K267-J267))</f>
        <v/>
      </c>
      <c r="M267" s="9" t="s">
        <v>10</v>
      </c>
    </row>
    <row r="268" spans="1:13" s="9" customFormat="1" x14ac:dyDescent="0.25">
      <c r="A268" s="9" t="s">
        <v>10</v>
      </c>
      <c r="B268" s="14">
        <v>3</v>
      </c>
      <c r="C268" s="9" t="s">
        <v>68</v>
      </c>
      <c r="D268" s="14" t="s">
        <v>10</v>
      </c>
      <c r="E268" s="14" t="s">
        <v>10</v>
      </c>
      <c r="F268" s="14" t="s">
        <v>10</v>
      </c>
      <c r="G268" s="14" t="s">
        <v>10</v>
      </c>
      <c r="H268" s="9" t="s">
        <v>10</v>
      </c>
      <c r="I268" s="15"/>
      <c r="J268" s="19" t="str">
        <f>IF($A268="","",1+IF(D268="Y",1+IF(E268="Y",1+IF(F268="Y",1+IF(G268="Y",1,0),0),0),0))</f>
        <v/>
      </c>
      <c r="K268" s="14"/>
      <c r="L268" s="14" t="str">
        <f>IF(OR(J268="",K268=""),"",MAX(0,K268-J268))</f>
        <v/>
      </c>
      <c r="M268" s="9" t="s">
        <v>10</v>
      </c>
    </row>
    <row r="269" spans="1:13" s="9" customFormat="1" x14ac:dyDescent="0.25">
      <c r="A269" s="9" t="s">
        <v>10</v>
      </c>
      <c r="B269" s="14">
        <v>4</v>
      </c>
      <c r="C269" s="9" t="s">
        <v>71</v>
      </c>
      <c r="D269" s="14" t="s">
        <v>10</v>
      </c>
      <c r="E269" s="14" t="s">
        <v>10</v>
      </c>
      <c r="F269" s="14" t="s">
        <v>10</v>
      </c>
      <c r="G269" s="14" t="s">
        <v>10</v>
      </c>
      <c r="H269" s="9" t="s">
        <v>10</v>
      </c>
      <c r="I269" s="15"/>
      <c r="J269" s="19" t="str">
        <f>IF($A269="","",1+IF(D269="Y",1+IF(E269="Y",1+IF(F269="Y",1+IF(G269="Y",1,0),0),0),0))</f>
        <v/>
      </c>
      <c r="K269" s="14"/>
      <c r="L269" s="14" t="str">
        <f>IF(OR(J269="",K269=""),"",MAX(0,K269-J269))</f>
        <v/>
      </c>
      <c r="M269" s="9" t="s">
        <v>10</v>
      </c>
    </row>
    <row r="270" spans="1:13" s="9" customFormat="1" x14ac:dyDescent="0.25">
      <c r="A270" s="9" t="s">
        <v>10</v>
      </c>
      <c r="B270" s="14">
        <v>5</v>
      </c>
      <c r="C270" s="9" t="s">
        <v>74</v>
      </c>
      <c r="D270" s="14" t="s">
        <v>10</v>
      </c>
      <c r="E270" s="14" t="s">
        <v>10</v>
      </c>
      <c r="F270" s="14" t="s">
        <v>10</v>
      </c>
      <c r="G270" s="14" t="s">
        <v>10</v>
      </c>
      <c r="H270" s="9" t="s">
        <v>10</v>
      </c>
      <c r="I270" s="15"/>
      <c r="J270" s="19" t="str">
        <f>IF($A270="","",1+IF(D270="Y",1+IF(E270="Y",1+IF(F270="Y",1+IF(G270="Y",1,0),0),0),0))</f>
        <v/>
      </c>
      <c r="K270" s="14"/>
      <c r="L270" s="14" t="str">
        <f>IF(OR(J270="",K270=""),"",MAX(0,K270-J270))</f>
        <v/>
      </c>
      <c r="M270" s="9" t="s">
        <v>10</v>
      </c>
    </row>
    <row r="271" spans="1:13" s="9" customFormat="1" x14ac:dyDescent="0.25">
      <c r="A271" s="9" t="s">
        <v>10</v>
      </c>
      <c r="B271" s="14">
        <v>6</v>
      </c>
      <c r="C271" s="9" t="s">
        <v>77</v>
      </c>
      <c r="D271" s="14" t="s">
        <v>10</v>
      </c>
      <c r="E271" s="14" t="s">
        <v>10</v>
      </c>
      <c r="F271" s="14" t="s">
        <v>10</v>
      </c>
      <c r="G271" s="14" t="s">
        <v>10</v>
      </c>
      <c r="H271" s="9" t="s">
        <v>10</v>
      </c>
      <c r="I271" s="15"/>
      <c r="J271" s="19" t="str">
        <f>IF($A271="","",1+IF(D271="Y",1+IF(E271="Y",1+IF(F271="Y",1+IF(G271="Y",1,0),0),0),0))</f>
        <v/>
      </c>
      <c r="K271" s="14"/>
      <c r="L271" s="14" t="str">
        <f>IF(OR(J271="",K271=""),"",MAX(0,K271-J271))</f>
        <v/>
      </c>
      <c r="M271" s="9" t="s">
        <v>10</v>
      </c>
    </row>
    <row r="272" spans="1:13" s="9" customFormat="1" x14ac:dyDescent="0.25">
      <c r="A272" s="9" t="s">
        <v>10</v>
      </c>
      <c r="B272" s="14">
        <v>7</v>
      </c>
      <c r="C272" s="9" t="s">
        <v>80</v>
      </c>
      <c r="D272" s="14" t="s">
        <v>10</v>
      </c>
      <c r="E272" s="14" t="s">
        <v>10</v>
      </c>
      <c r="F272" s="14" t="s">
        <v>10</v>
      </c>
      <c r="G272" s="14" t="s">
        <v>10</v>
      </c>
      <c r="H272" s="9" t="s">
        <v>10</v>
      </c>
      <c r="I272" s="15"/>
      <c r="J272" s="19" t="str">
        <f>IF($A272="","",1+IF(D272="Y",1+IF(E272="Y",1+IF(F272="Y",1+IF(G272="Y",1,0),0),0),0))</f>
        <v/>
      </c>
      <c r="K272" s="14"/>
      <c r="L272" s="14" t="str">
        <f>IF(OR(J272="",K272=""),"",MAX(0,K272-J272))</f>
        <v/>
      </c>
      <c r="M272" s="9" t="s">
        <v>10</v>
      </c>
    </row>
    <row r="273" spans="1:13" s="9" customFormat="1" x14ac:dyDescent="0.25">
      <c r="A273" s="9" t="s">
        <v>10</v>
      </c>
      <c r="B273" s="14">
        <v>8</v>
      </c>
      <c r="C273" s="9" t="s">
        <v>83</v>
      </c>
      <c r="D273" s="14" t="s">
        <v>10</v>
      </c>
      <c r="E273" s="14" t="s">
        <v>10</v>
      </c>
      <c r="F273" s="14" t="s">
        <v>10</v>
      </c>
      <c r="G273" s="14" t="s">
        <v>10</v>
      </c>
      <c r="H273" s="9" t="s">
        <v>10</v>
      </c>
      <c r="I273" s="15"/>
      <c r="J273" s="19" t="str">
        <f>IF($A273="","",1+IF(D273="Y",1+IF(E273="Y",1+IF(F273="Y",1+IF(G273="Y",1,0),0),0),0))</f>
        <v/>
      </c>
      <c r="K273" s="14"/>
      <c r="L273" s="14" t="str">
        <f>IF(OR(J273="",K273=""),"",MAX(0,K273-J273))</f>
        <v/>
      </c>
      <c r="M273" s="9" t="s">
        <v>10</v>
      </c>
    </row>
    <row r="274" spans="1:13" s="9" customFormat="1" x14ac:dyDescent="0.25">
      <c r="A274" s="9" t="s">
        <v>10</v>
      </c>
      <c r="B274" s="14">
        <v>9</v>
      </c>
      <c r="C274" s="9" t="s">
        <v>86</v>
      </c>
      <c r="D274" s="14" t="s">
        <v>10</v>
      </c>
      <c r="E274" s="14" t="s">
        <v>10</v>
      </c>
      <c r="F274" s="14" t="s">
        <v>10</v>
      </c>
      <c r="G274" s="14" t="s">
        <v>10</v>
      </c>
      <c r="H274" s="9" t="s">
        <v>10</v>
      </c>
      <c r="I274" s="15"/>
      <c r="J274" s="19" t="str">
        <f>IF($A274="","",1+IF(D274="Y",1+IF(E274="Y",1+IF(F274="Y",1+IF(G274="Y",1,0),0),0),0))</f>
        <v/>
      </c>
      <c r="K274" s="14"/>
      <c r="L274" s="14" t="str">
        <f>IF(OR(J274="",K274=""),"",MAX(0,K274-J274))</f>
        <v/>
      </c>
      <c r="M274" s="9" t="s">
        <v>10</v>
      </c>
    </row>
    <row r="275" spans="1:13" s="9" customFormat="1" x14ac:dyDescent="0.25">
      <c r="A275" s="9" t="s">
        <v>10</v>
      </c>
      <c r="B275" s="14">
        <v>10</v>
      </c>
      <c r="C275" s="9" t="s">
        <v>89</v>
      </c>
      <c r="D275" s="14" t="s">
        <v>10</v>
      </c>
      <c r="E275" s="14" t="s">
        <v>10</v>
      </c>
      <c r="F275" s="14" t="s">
        <v>10</v>
      </c>
      <c r="G275" s="14" t="s">
        <v>10</v>
      </c>
      <c r="H275" s="9" t="s">
        <v>10</v>
      </c>
      <c r="I275" s="15"/>
      <c r="J275" s="19" t="str">
        <f>IF($A275="","",1+IF(D275="Y",1+IF(E275="Y",1+IF(F275="Y",1+IF(G275="Y",1,0),0),0),0))</f>
        <v/>
      </c>
      <c r="K275" s="14"/>
      <c r="L275" s="14" t="str">
        <f>IF(OR(J275="",K275=""),"",MAX(0,K275-J275))</f>
        <v/>
      </c>
      <c r="M275" s="9" t="s">
        <v>10</v>
      </c>
    </row>
    <row r="276" spans="1:13" s="9" customFormat="1" x14ac:dyDescent="0.25">
      <c r="A276" s="13" t="s">
        <v>10</v>
      </c>
      <c r="B276" s="16">
        <v>1</v>
      </c>
      <c r="C276" s="13" t="s">
        <v>62</v>
      </c>
      <c r="D276" s="16" t="s">
        <v>10</v>
      </c>
      <c r="E276" s="16" t="s">
        <v>10</v>
      </c>
      <c r="F276" s="16" t="s">
        <v>10</v>
      </c>
      <c r="G276" s="16" t="s">
        <v>10</v>
      </c>
      <c r="H276" s="13" t="s">
        <v>10</v>
      </c>
      <c r="I276" s="17"/>
      <c r="J276" s="18" t="str">
        <f>IF($A276="","",1+IF(D276="Y",1+IF(E276="Y",1+IF(F276="Y",1+IF(G276="Y",1,0),0),0),0))</f>
        <v/>
      </c>
      <c r="K276" s="16"/>
      <c r="L276" s="16" t="str">
        <f>IF(OR(J276="",K276=""),"",MAX(0,K276-J276))</f>
        <v/>
      </c>
      <c r="M276" s="13" t="s">
        <v>10</v>
      </c>
    </row>
    <row r="277" spans="1:13" s="9" customFormat="1" x14ac:dyDescent="0.25">
      <c r="A277" s="9" t="s">
        <v>10</v>
      </c>
      <c r="B277" s="14">
        <v>2</v>
      </c>
      <c r="C277" s="9" t="s">
        <v>65</v>
      </c>
      <c r="D277" s="14" t="s">
        <v>10</v>
      </c>
      <c r="E277" s="14" t="s">
        <v>10</v>
      </c>
      <c r="F277" s="14" t="s">
        <v>10</v>
      </c>
      <c r="G277" s="14" t="s">
        <v>10</v>
      </c>
      <c r="H277" s="9" t="s">
        <v>10</v>
      </c>
      <c r="I277" s="15"/>
      <c r="J277" s="19" t="str">
        <f>IF($A277="","",1+IF(D277="Y",1+IF(E277="Y",1+IF(F277="Y",1+IF(G277="Y",1,0),0),0),0))</f>
        <v/>
      </c>
      <c r="K277" s="14"/>
      <c r="L277" s="14" t="str">
        <f>IF(OR(J277="",K277=""),"",MAX(0,K277-J277))</f>
        <v/>
      </c>
      <c r="M277" s="9" t="s">
        <v>10</v>
      </c>
    </row>
    <row r="278" spans="1:13" s="9" customFormat="1" x14ac:dyDescent="0.25">
      <c r="A278" s="9" t="s">
        <v>10</v>
      </c>
      <c r="B278" s="14">
        <v>3</v>
      </c>
      <c r="C278" s="9" t="s">
        <v>68</v>
      </c>
      <c r="D278" s="14" t="s">
        <v>10</v>
      </c>
      <c r="E278" s="14" t="s">
        <v>10</v>
      </c>
      <c r="F278" s="14" t="s">
        <v>10</v>
      </c>
      <c r="G278" s="14" t="s">
        <v>10</v>
      </c>
      <c r="H278" s="9" t="s">
        <v>10</v>
      </c>
      <c r="I278" s="15"/>
      <c r="J278" s="19" t="str">
        <f>IF($A278="","",1+IF(D278="Y",1+IF(E278="Y",1+IF(F278="Y",1+IF(G278="Y",1,0),0),0),0))</f>
        <v/>
      </c>
      <c r="K278" s="14"/>
      <c r="L278" s="14" t="str">
        <f>IF(OR(J278="",K278=""),"",MAX(0,K278-J278))</f>
        <v/>
      </c>
      <c r="M278" s="9" t="s">
        <v>10</v>
      </c>
    </row>
    <row r="279" spans="1:13" s="9" customFormat="1" x14ac:dyDescent="0.25">
      <c r="A279" s="9" t="s">
        <v>10</v>
      </c>
      <c r="B279" s="14">
        <v>4</v>
      </c>
      <c r="C279" s="9" t="s">
        <v>71</v>
      </c>
      <c r="D279" s="14" t="s">
        <v>10</v>
      </c>
      <c r="E279" s="14" t="s">
        <v>10</v>
      </c>
      <c r="F279" s="14" t="s">
        <v>10</v>
      </c>
      <c r="G279" s="14" t="s">
        <v>10</v>
      </c>
      <c r="H279" s="9" t="s">
        <v>10</v>
      </c>
      <c r="I279" s="15"/>
      <c r="J279" s="19" t="str">
        <f>IF($A279="","",1+IF(D279="Y",1+IF(E279="Y",1+IF(F279="Y",1+IF(G279="Y",1,0),0),0),0))</f>
        <v/>
      </c>
      <c r="K279" s="14"/>
      <c r="L279" s="14" t="str">
        <f>IF(OR(J279="",K279=""),"",MAX(0,K279-J279))</f>
        <v/>
      </c>
      <c r="M279" s="9" t="s">
        <v>10</v>
      </c>
    </row>
    <row r="280" spans="1:13" s="9" customFormat="1" x14ac:dyDescent="0.25">
      <c r="A280" s="9" t="s">
        <v>10</v>
      </c>
      <c r="B280" s="14">
        <v>5</v>
      </c>
      <c r="C280" s="9" t="s">
        <v>74</v>
      </c>
      <c r="D280" s="14" t="s">
        <v>10</v>
      </c>
      <c r="E280" s="14" t="s">
        <v>10</v>
      </c>
      <c r="F280" s="14" t="s">
        <v>10</v>
      </c>
      <c r="G280" s="14" t="s">
        <v>10</v>
      </c>
      <c r="H280" s="9" t="s">
        <v>10</v>
      </c>
      <c r="I280" s="15"/>
      <c r="J280" s="19" t="str">
        <f>IF($A280="","",1+IF(D280="Y",1+IF(E280="Y",1+IF(F280="Y",1+IF(G280="Y",1,0),0),0),0))</f>
        <v/>
      </c>
      <c r="K280" s="14"/>
      <c r="L280" s="14" t="str">
        <f>IF(OR(J280="",K280=""),"",MAX(0,K280-J280))</f>
        <v/>
      </c>
      <c r="M280" s="9" t="s">
        <v>10</v>
      </c>
    </row>
    <row r="281" spans="1:13" s="9" customFormat="1" x14ac:dyDescent="0.25">
      <c r="A281" s="9" t="s">
        <v>10</v>
      </c>
      <c r="B281" s="14">
        <v>6</v>
      </c>
      <c r="C281" s="9" t="s">
        <v>77</v>
      </c>
      <c r="D281" s="14" t="s">
        <v>10</v>
      </c>
      <c r="E281" s="14" t="s">
        <v>10</v>
      </c>
      <c r="F281" s="14" t="s">
        <v>10</v>
      </c>
      <c r="G281" s="14" t="s">
        <v>10</v>
      </c>
      <c r="H281" s="9" t="s">
        <v>10</v>
      </c>
      <c r="I281" s="15"/>
      <c r="J281" s="19" t="str">
        <f>IF($A281="","",1+IF(D281="Y",1+IF(E281="Y",1+IF(F281="Y",1+IF(G281="Y",1,0),0),0),0))</f>
        <v/>
      </c>
      <c r="K281" s="14"/>
      <c r="L281" s="14" t="str">
        <f>IF(OR(J281="",K281=""),"",MAX(0,K281-J281))</f>
        <v/>
      </c>
      <c r="M281" s="9" t="s">
        <v>10</v>
      </c>
    </row>
    <row r="282" spans="1:13" s="9" customFormat="1" x14ac:dyDescent="0.25">
      <c r="A282" s="9" t="s">
        <v>10</v>
      </c>
      <c r="B282" s="14">
        <v>7</v>
      </c>
      <c r="C282" s="9" t="s">
        <v>80</v>
      </c>
      <c r="D282" s="14" t="s">
        <v>10</v>
      </c>
      <c r="E282" s="14" t="s">
        <v>10</v>
      </c>
      <c r="F282" s="14" t="s">
        <v>10</v>
      </c>
      <c r="G282" s="14" t="s">
        <v>10</v>
      </c>
      <c r="H282" s="9" t="s">
        <v>10</v>
      </c>
      <c r="I282" s="15"/>
      <c r="J282" s="19" t="str">
        <f>IF($A282="","",1+IF(D282="Y",1+IF(E282="Y",1+IF(F282="Y",1+IF(G282="Y",1,0),0),0),0))</f>
        <v/>
      </c>
      <c r="K282" s="14"/>
      <c r="L282" s="14" t="str">
        <f>IF(OR(J282="",K282=""),"",MAX(0,K282-J282))</f>
        <v/>
      </c>
      <c r="M282" s="9" t="s">
        <v>10</v>
      </c>
    </row>
    <row r="283" spans="1:13" s="9" customFormat="1" x14ac:dyDescent="0.25">
      <c r="A283" s="9" t="s">
        <v>10</v>
      </c>
      <c r="B283" s="14">
        <v>8</v>
      </c>
      <c r="C283" s="9" t="s">
        <v>83</v>
      </c>
      <c r="D283" s="14" t="s">
        <v>10</v>
      </c>
      <c r="E283" s="14" t="s">
        <v>10</v>
      </c>
      <c r="F283" s="14" t="s">
        <v>10</v>
      </c>
      <c r="G283" s="14" t="s">
        <v>10</v>
      </c>
      <c r="H283" s="9" t="s">
        <v>10</v>
      </c>
      <c r="I283" s="15"/>
      <c r="J283" s="19" t="str">
        <f>IF($A283="","",1+IF(D283="Y",1+IF(E283="Y",1+IF(F283="Y",1+IF(G283="Y",1,0),0),0),0))</f>
        <v/>
      </c>
      <c r="K283" s="14"/>
      <c r="L283" s="14" t="str">
        <f>IF(OR(J283="",K283=""),"",MAX(0,K283-J283))</f>
        <v/>
      </c>
      <c r="M283" s="9" t="s">
        <v>10</v>
      </c>
    </row>
    <row r="284" spans="1:13" s="9" customFormat="1" x14ac:dyDescent="0.25">
      <c r="A284" s="9" t="s">
        <v>10</v>
      </c>
      <c r="B284" s="14">
        <v>9</v>
      </c>
      <c r="C284" s="9" t="s">
        <v>86</v>
      </c>
      <c r="D284" s="14" t="s">
        <v>10</v>
      </c>
      <c r="E284" s="14" t="s">
        <v>10</v>
      </c>
      <c r="F284" s="14" t="s">
        <v>10</v>
      </c>
      <c r="G284" s="14" t="s">
        <v>10</v>
      </c>
      <c r="H284" s="9" t="s">
        <v>10</v>
      </c>
      <c r="I284" s="15"/>
      <c r="J284" s="19" t="str">
        <f>IF($A284="","",1+IF(D284="Y",1+IF(E284="Y",1+IF(F284="Y",1+IF(G284="Y",1,0),0),0),0))</f>
        <v/>
      </c>
      <c r="K284" s="14"/>
      <c r="L284" s="14" t="str">
        <f>IF(OR(J284="",K284=""),"",MAX(0,K284-J284))</f>
        <v/>
      </c>
      <c r="M284" s="9" t="s">
        <v>10</v>
      </c>
    </row>
    <row r="285" spans="1:13" s="9" customFormat="1" x14ac:dyDescent="0.25">
      <c r="A285" s="9" t="s">
        <v>10</v>
      </c>
      <c r="B285" s="14">
        <v>10</v>
      </c>
      <c r="C285" s="9" t="s">
        <v>89</v>
      </c>
      <c r="D285" s="14" t="s">
        <v>10</v>
      </c>
      <c r="E285" s="14" t="s">
        <v>10</v>
      </c>
      <c r="F285" s="14" t="s">
        <v>10</v>
      </c>
      <c r="G285" s="14" t="s">
        <v>10</v>
      </c>
      <c r="H285" s="9" t="s">
        <v>10</v>
      </c>
      <c r="I285" s="15"/>
      <c r="J285" s="19" t="str">
        <f>IF($A285="","",1+IF(D285="Y",1+IF(E285="Y",1+IF(F285="Y",1+IF(G285="Y",1,0),0),0),0))</f>
        <v/>
      </c>
      <c r="K285" s="14"/>
      <c r="L285" s="14" t="str">
        <f>IF(OR(J285="",K285=""),"",MAX(0,K285-J285))</f>
        <v/>
      </c>
      <c r="M285" s="9" t="s">
        <v>10</v>
      </c>
    </row>
    <row r="286" spans="1:13" s="9" customFormat="1" x14ac:dyDescent="0.25">
      <c r="A286" s="13" t="s">
        <v>10</v>
      </c>
      <c r="B286" s="16">
        <v>1</v>
      </c>
      <c r="C286" s="13" t="s">
        <v>62</v>
      </c>
      <c r="D286" s="16" t="s">
        <v>10</v>
      </c>
      <c r="E286" s="16" t="s">
        <v>10</v>
      </c>
      <c r="F286" s="16" t="s">
        <v>10</v>
      </c>
      <c r="G286" s="16" t="s">
        <v>10</v>
      </c>
      <c r="H286" s="13" t="s">
        <v>10</v>
      </c>
      <c r="I286" s="17"/>
      <c r="J286" s="18" t="str">
        <f>IF($A286="","",1+IF(D286="Y",1+IF(E286="Y",1+IF(F286="Y",1+IF(G286="Y",1,0),0),0),0))</f>
        <v/>
      </c>
      <c r="K286" s="16"/>
      <c r="L286" s="16" t="str">
        <f>IF(OR(J286="",K286=""),"",MAX(0,K286-J286))</f>
        <v/>
      </c>
      <c r="M286" s="13" t="s">
        <v>10</v>
      </c>
    </row>
    <row r="287" spans="1:13" s="9" customFormat="1" x14ac:dyDescent="0.25">
      <c r="A287" s="9" t="s">
        <v>10</v>
      </c>
      <c r="B287" s="14">
        <v>2</v>
      </c>
      <c r="C287" s="9" t="s">
        <v>65</v>
      </c>
      <c r="D287" s="14" t="s">
        <v>10</v>
      </c>
      <c r="E287" s="14" t="s">
        <v>10</v>
      </c>
      <c r="F287" s="14" t="s">
        <v>10</v>
      </c>
      <c r="G287" s="14" t="s">
        <v>10</v>
      </c>
      <c r="H287" s="9" t="s">
        <v>10</v>
      </c>
      <c r="I287" s="15"/>
      <c r="J287" s="19" t="str">
        <f>IF($A287="","",1+IF(D287="Y",1+IF(E287="Y",1+IF(F287="Y",1+IF(G287="Y",1,0),0),0),0))</f>
        <v/>
      </c>
      <c r="K287" s="14"/>
      <c r="L287" s="14" t="str">
        <f>IF(OR(J287="",K287=""),"",MAX(0,K287-J287))</f>
        <v/>
      </c>
      <c r="M287" s="9" t="s">
        <v>10</v>
      </c>
    </row>
    <row r="288" spans="1:13" s="9" customFormat="1" x14ac:dyDescent="0.25">
      <c r="A288" s="9" t="s">
        <v>10</v>
      </c>
      <c r="B288" s="14">
        <v>3</v>
      </c>
      <c r="C288" s="9" t="s">
        <v>68</v>
      </c>
      <c r="D288" s="14" t="s">
        <v>10</v>
      </c>
      <c r="E288" s="14" t="s">
        <v>10</v>
      </c>
      <c r="F288" s="14" t="s">
        <v>10</v>
      </c>
      <c r="G288" s="14" t="s">
        <v>10</v>
      </c>
      <c r="H288" s="9" t="s">
        <v>10</v>
      </c>
      <c r="I288" s="15"/>
      <c r="J288" s="19" t="str">
        <f>IF($A288="","",1+IF(D288="Y",1+IF(E288="Y",1+IF(F288="Y",1+IF(G288="Y",1,0),0),0),0))</f>
        <v/>
      </c>
      <c r="K288" s="14"/>
      <c r="L288" s="14" t="str">
        <f>IF(OR(J288="",K288=""),"",MAX(0,K288-J288))</f>
        <v/>
      </c>
      <c r="M288" s="9" t="s">
        <v>10</v>
      </c>
    </row>
    <row r="289" spans="1:13" s="9" customFormat="1" x14ac:dyDescent="0.25">
      <c r="A289" s="9" t="s">
        <v>10</v>
      </c>
      <c r="B289" s="14">
        <v>4</v>
      </c>
      <c r="C289" s="9" t="s">
        <v>71</v>
      </c>
      <c r="D289" s="14" t="s">
        <v>10</v>
      </c>
      <c r="E289" s="14" t="s">
        <v>10</v>
      </c>
      <c r="F289" s="14" t="s">
        <v>10</v>
      </c>
      <c r="G289" s="14" t="s">
        <v>10</v>
      </c>
      <c r="H289" s="9" t="s">
        <v>10</v>
      </c>
      <c r="I289" s="15"/>
      <c r="J289" s="19" t="str">
        <f>IF($A289="","",1+IF(D289="Y",1+IF(E289="Y",1+IF(F289="Y",1+IF(G289="Y",1,0),0),0),0))</f>
        <v/>
      </c>
      <c r="K289" s="14"/>
      <c r="L289" s="14" t="str">
        <f>IF(OR(J289="",K289=""),"",MAX(0,K289-J289))</f>
        <v/>
      </c>
      <c r="M289" s="9" t="s">
        <v>10</v>
      </c>
    </row>
    <row r="290" spans="1:13" s="9" customFormat="1" x14ac:dyDescent="0.25">
      <c r="A290" s="9" t="s">
        <v>10</v>
      </c>
      <c r="B290" s="14">
        <v>5</v>
      </c>
      <c r="C290" s="9" t="s">
        <v>74</v>
      </c>
      <c r="D290" s="14" t="s">
        <v>10</v>
      </c>
      <c r="E290" s="14" t="s">
        <v>10</v>
      </c>
      <c r="F290" s="14" t="s">
        <v>10</v>
      </c>
      <c r="G290" s="14" t="s">
        <v>10</v>
      </c>
      <c r="H290" s="9" t="s">
        <v>10</v>
      </c>
      <c r="I290" s="15"/>
      <c r="J290" s="19" t="str">
        <f>IF($A290="","",1+IF(D290="Y",1+IF(E290="Y",1+IF(F290="Y",1+IF(G290="Y",1,0),0),0),0))</f>
        <v/>
      </c>
      <c r="K290" s="14"/>
      <c r="L290" s="14" t="str">
        <f>IF(OR(J290="",K290=""),"",MAX(0,K290-J290))</f>
        <v/>
      </c>
      <c r="M290" s="9" t="s">
        <v>10</v>
      </c>
    </row>
    <row r="291" spans="1:13" s="9" customFormat="1" x14ac:dyDescent="0.25">
      <c r="A291" s="9" t="s">
        <v>10</v>
      </c>
      <c r="B291" s="14">
        <v>6</v>
      </c>
      <c r="C291" s="9" t="s">
        <v>77</v>
      </c>
      <c r="D291" s="14" t="s">
        <v>10</v>
      </c>
      <c r="E291" s="14" t="s">
        <v>10</v>
      </c>
      <c r="F291" s="14" t="s">
        <v>10</v>
      </c>
      <c r="G291" s="14" t="s">
        <v>10</v>
      </c>
      <c r="H291" s="9" t="s">
        <v>10</v>
      </c>
      <c r="I291" s="15"/>
      <c r="J291" s="19" t="str">
        <f>IF($A291="","",1+IF(D291="Y",1+IF(E291="Y",1+IF(F291="Y",1+IF(G291="Y",1,0),0),0),0))</f>
        <v/>
      </c>
      <c r="K291" s="14"/>
      <c r="L291" s="14" t="str">
        <f>IF(OR(J291="",K291=""),"",MAX(0,K291-J291))</f>
        <v/>
      </c>
      <c r="M291" s="9" t="s">
        <v>10</v>
      </c>
    </row>
    <row r="292" spans="1:13" s="9" customFormat="1" x14ac:dyDescent="0.25">
      <c r="A292" s="9" t="s">
        <v>10</v>
      </c>
      <c r="B292" s="14">
        <v>7</v>
      </c>
      <c r="C292" s="9" t="s">
        <v>80</v>
      </c>
      <c r="D292" s="14" t="s">
        <v>10</v>
      </c>
      <c r="E292" s="14" t="s">
        <v>10</v>
      </c>
      <c r="F292" s="14" t="s">
        <v>10</v>
      </c>
      <c r="G292" s="14" t="s">
        <v>10</v>
      </c>
      <c r="H292" s="9" t="s">
        <v>10</v>
      </c>
      <c r="I292" s="15"/>
      <c r="J292" s="19" t="str">
        <f>IF($A292="","",1+IF(D292="Y",1+IF(E292="Y",1+IF(F292="Y",1+IF(G292="Y",1,0),0),0),0))</f>
        <v/>
      </c>
      <c r="K292" s="14"/>
      <c r="L292" s="14" t="str">
        <f>IF(OR(J292="",K292=""),"",MAX(0,K292-J292))</f>
        <v/>
      </c>
      <c r="M292" s="9" t="s">
        <v>10</v>
      </c>
    </row>
    <row r="293" spans="1:13" s="9" customFormat="1" x14ac:dyDescent="0.25">
      <c r="A293" s="9" t="s">
        <v>10</v>
      </c>
      <c r="B293" s="14">
        <v>8</v>
      </c>
      <c r="C293" s="9" t="s">
        <v>83</v>
      </c>
      <c r="D293" s="14" t="s">
        <v>10</v>
      </c>
      <c r="E293" s="14" t="s">
        <v>10</v>
      </c>
      <c r="F293" s="14" t="s">
        <v>10</v>
      </c>
      <c r="G293" s="14" t="s">
        <v>10</v>
      </c>
      <c r="H293" s="9" t="s">
        <v>10</v>
      </c>
      <c r="I293" s="15"/>
      <c r="J293" s="19" t="str">
        <f>IF($A293="","",1+IF(D293="Y",1+IF(E293="Y",1+IF(F293="Y",1+IF(G293="Y",1,0),0),0),0))</f>
        <v/>
      </c>
      <c r="K293" s="14"/>
      <c r="L293" s="14" t="str">
        <f>IF(OR(J293="",K293=""),"",MAX(0,K293-J293))</f>
        <v/>
      </c>
      <c r="M293" s="9" t="s">
        <v>10</v>
      </c>
    </row>
    <row r="294" spans="1:13" s="9" customFormat="1" x14ac:dyDescent="0.25">
      <c r="A294" s="9" t="s">
        <v>10</v>
      </c>
      <c r="B294" s="14">
        <v>9</v>
      </c>
      <c r="C294" s="9" t="s">
        <v>86</v>
      </c>
      <c r="D294" s="14" t="s">
        <v>10</v>
      </c>
      <c r="E294" s="14" t="s">
        <v>10</v>
      </c>
      <c r="F294" s="14" t="s">
        <v>10</v>
      </c>
      <c r="G294" s="14" t="s">
        <v>10</v>
      </c>
      <c r="H294" s="9" t="s">
        <v>10</v>
      </c>
      <c r="I294" s="15"/>
      <c r="J294" s="19" t="str">
        <f>IF($A294="","",1+IF(D294="Y",1+IF(E294="Y",1+IF(F294="Y",1+IF(G294="Y",1,0),0),0),0))</f>
        <v/>
      </c>
      <c r="K294" s="14"/>
      <c r="L294" s="14" t="str">
        <f>IF(OR(J294="",K294=""),"",MAX(0,K294-J294))</f>
        <v/>
      </c>
      <c r="M294" s="9" t="s">
        <v>10</v>
      </c>
    </row>
    <row r="295" spans="1:13" s="9" customFormat="1" x14ac:dyDescent="0.25">
      <c r="A295" s="9" t="s">
        <v>10</v>
      </c>
      <c r="B295" s="14">
        <v>10</v>
      </c>
      <c r="C295" s="9" t="s">
        <v>89</v>
      </c>
      <c r="D295" s="14" t="s">
        <v>10</v>
      </c>
      <c r="E295" s="14" t="s">
        <v>10</v>
      </c>
      <c r="F295" s="14" t="s">
        <v>10</v>
      </c>
      <c r="G295" s="14" t="s">
        <v>10</v>
      </c>
      <c r="H295" s="9" t="s">
        <v>10</v>
      </c>
      <c r="I295" s="15"/>
      <c r="J295" s="19" t="str">
        <f>IF($A295="","",1+IF(D295="Y",1+IF(E295="Y",1+IF(F295="Y",1+IF(G295="Y",1,0),0),0),0))</f>
        <v/>
      </c>
      <c r="K295" s="14"/>
      <c r="L295" s="14" t="str">
        <f>IF(OR(J295="",K295=""),"",MAX(0,K295-J295))</f>
        <v/>
      </c>
      <c r="M295" s="9" t="s">
        <v>10</v>
      </c>
    </row>
    <row r="296" spans="1:13" s="9" customFormat="1" x14ac:dyDescent="0.25">
      <c r="A296" s="13" t="s">
        <v>10</v>
      </c>
      <c r="B296" s="16">
        <v>1</v>
      </c>
      <c r="C296" s="13" t="s">
        <v>62</v>
      </c>
      <c r="D296" s="16" t="s">
        <v>10</v>
      </c>
      <c r="E296" s="16" t="s">
        <v>10</v>
      </c>
      <c r="F296" s="16" t="s">
        <v>10</v>
      </c>
      <c r="G296" s="16" t="s">
        <v>10</v>
      </c>
      <c r="H296" s="13" t="s">
        <v>10</v>
      </c>
      <c r="I296" s="17"/>
      <c r="J296" s="18" t="str">
        <f>IF($A296="","",1+IF(D296="Y",1+IF(E296="Y",1+IF(F296="Y",1+IF(G296="Y",1,0),0),0),0))</f>
        <v/>
      </c>
      <c r="K296" s="16"/>
      <c r="L296" s="16" t="str">
        <f>IF(OR(J296="",K296=""),"",MAX(0,K296-J296))</f>
        <v/>
      </c>
      <c r="M296" s="13" t="s">
        <v>10</v>
      </c>
    </row>
    <row r="297" spans="1:13" s="9" customFormat="1" x14ac:dyDescent="0.25">
      <c r="A297" s="9" t="s">
        <v>10</v>
      </c>
      <c r="B297" s="14">
        <v>2</v>
      </c>
      <c r="C297" s="9" t="s">
        <v>65</v>
      </c>
      <c r="D297" s="14" t="s">
        <v>10</v>
      </c>
      <c r="E297" s="14" t="s">
        <v>10</v>
      </c>
      <c r="F297" s="14" t="s">
        <v>10</v>
      </c>
      <c r="G297" s="14" t="s">
        <v>10</v>
      </c>
      <c r="H297" s="9" t="s">
        <v>10</v>
      </c>
      <c r="I297" s="15"/>
      <c r="J297" s="19" t="str">
        <f>IF($A297="","",1+IF(D297="Y",1+IF(E297="Y",1+IF(F297="Y",1+IF(G297="Y",1,0),0),0),0))</f>
        <v/>
      </c>
      <c r="K297" s="14"/>
      <c r="L297" s="14" t="str">
        <f>IF(OR(J297="",K297=""),"",MAX(0,K297-J297))</f>
        <v/>
      </c>
      <c r="M297" s="9" t="s">
        <v>10</v>
      </c>
    </row>
    <row r="298" spans="1:13" s="9" customFormat="1" x14ac:dyDescent="0.25">
      <c r="A298" s="9" t="s">
        <v>10</v>
      </c>
      <c r="B298" s="14">
        <v>3</v>
      </c>
      <c r="C298" s="9" t="s">
        <v>68</v>
      </c>
      <c r="D298" s="14" t="s">
        <v>10</v>
      </c>
      <c r="E298" s="14" t="s">
        <v>10</v>
      </c>
      <c r="F298" s="14" t="s">
        <v>10</v>
      </c>
      <c r="G298" s="14" t="s">
        <v>10</v>
      </c>
      <c r="H298" s="9" t="s">
        <v>10</v>
      </c>
      <c r="I298" s="15"/>
      <c r="J298" s="19" t="str">
        <f>IF($A298="","",1+IF(D298="Y",1+IF(E298="Y",1+IF(F298="Y",1+IF(G298="Y",1,0),0),0),0))</f>
        <v/>
      </c>
      <c r="K298" s="14"/>
      <c r="L298" s="14" t="str">
        <f>IF(OR(J298="",K298=""),"",MAX(0,K298-J298))</f>
        <v/>
      </c>
      <c r="M298" s="9" t="s">
        <v>10</v>
      </c>
    </row>
    <row r="299" spans="1:13" s="9" customFormat="1" x14ac:dyDescent="0.25">
      <c r="A299" s="9" t="s">
        <v>10</v>
      </c>
      <c r="B299" s="14">
        <v>4</v>
      </c>
      <c r="C299" s="9" t="s">
        <v>71</v>
      </c>
      <c r="D299" s="14" t="s">
        <v>10</v>
      </c>
      <c r="E299" s="14" t="s">
        <v>10</v>
      </c>
      <c r="F299" s="14" t="s">
        <v>10</v>
      </c>
      <c r="G299" s="14" t="s">
        <v>10</v>
      </c>
      <c r="H299" s="9" t="s">
        <v>10</v>
      </c>
      <c r="I299" s="15"/>
      <c r="J299" s="19" t="str">
        <f>IF($A299="","",1+IF(D299="Y",1+IF(E299="Y",1+IF(F299="Y",1+IF(G299="Y",1,0),0),0),0))</f>
        <v/>
      </c>
      <c r="K299" s="14"/>
      <c r="L299" s="14" t="str">
        <f>IF(OR(J299="",K299=""),"",MAX(0,K299-J299))</f>
        <v/>
      </c>
      <c r="M299" s="9" t="s">
        <v>10</v>
      </c>
    </row>
    <row r="300" spans="1:13" s="9" customFormat="1" x14ac:dyDescent="0.25">
      <c r="A300" s="9" t="s">
        <v>10</v>
      </c>
      <c r="B300" s="14">
        <v>5</v>
      </c>
      <c r="C300" s="9" t="s">
        <v>74</v>
      </c>
      <c r="D300" s="14" t="s">
        <v>10</v>
      </c>
      <c r="E300" s="14" t="s">
        <v>10</v>
      </c>
      <c r="F300" s="14" t="s">
        <v>10</v>
      </c>
      <c r="G300" s="14" t="s">
        <v>10</v>
      </c>
      <c r="H300" s="9" t="s">
        <v>10</v>
      </c>
      <c r="I300" s="15"/>
      <c r="J300" s="19" t="str">
        <f>IF($A300="","",1+IF(D300="Y",1+IF(E300="Y",1+IF(F300="Y",1+IF(G300="Y",1,0),0),0),0))</f>
        <v/>
      </c>
      <c r="K300" s="14"/>
      <c r="L300" s="14" t="str">
        <f>IF(OR(J300="",K300=""),"",MAX(0,K300-J300))</f>
        <v/>
      </c>
      <c r="M300" s="9" t="s">
        <v>10</v>
      </c>
    </row>
    <row r="301" spans="1:13" s="9" customFormat="1" x14ac:dyDescent="0.25">
      <c r="A301" s="9" t="s">
        <v>10</v>
      </c>
      <c r="B301" s="14">
        <v>6</v>
      </c>
      <c r="C301" s="9" t="s">
        <v>77</v>
      </c>
      <c r="D301" s="14" t="s">
        <v>10</v>
      </c>
      <c r="E301" s="14" t="s">
        <v>10</v>
      </c>
      <c r="F301" s="14" t="s">
        <v>10</v>
      </c>
      <c r="G301" s="14" t="s">
        <v>10</v>
      </c>
      <c r="H301" s="9" t="s">
        <v>10</v>
      </c>
      <c r="I301" s="15"/>
      <c r="J301" s="19" t="str">
        <f>IF($A301="","",1+IF(D301="Y",1+IF(E301="Y",1+IF(F301="Y",1+IF(G301="Y",1,0),0),0),0))</f>
        <v/>
      </c>
      <c r="K301" s="14"/>
      <c r="L301" s="14" t="str">
        <f>IF(OR(J301="",K301=""),"",MAX(0,K301-J301))</f>
        <v/>
      </c>
      <c r="M301" s="9" t="s">
        <v>10</v>
      </c>
    </row>
    <row r="302" spans="1:13" s="9" customFormat="1" x14ac:dyDescent="0.25">
      <c r="A302" s="9" t="s">
        <v>10</v>
      </c>
      <c r="B302" s="14">
        <v>7</v>
      </c>
      <c r="C302" s="9" t="s">
        <v>80</v>
      </c>
      <c r="D302" s="14" t="s">
        <v>10</v>
      </c>
      <c r="E302" s="14" t="s">
        <v>10</v>
      </c>
      <c r="F302" s="14" t="s">
        <v>10</v>
      </c>
      <c r="G302" s="14" t="s">
        <v>10</v>
      </c>
      <c r="H302" s="9" t="s">
        <v>10</v>
      </c>
      <c r="I302" s="15"/>
      <c r="J302" s="19" t="str">
        <f>IF($A302="","",1+IF(D302="Y",1+IF(E302="Y",1+IF(F302="Y",1+IF(G302="Y",1,0),0),0),0))</f>
        <v/>
      </c>
      <c r="K302" s="14"/>
      <c r="L302" s="14" t="str">
        <f>IF(OR(J302="",K302=""),"",MAX(0,K302-J302))</f>
        <v/>
      </c>
      <c r="M302" s="9" t="s">
        <v>10</v>
      </c>
    </row>
    <row r="303" spans="1:13" s="9" customFormat="1" x14ac:dyDescent="0.25">
      <c r="A303" s="9" t="s">
        <v>10</v>
      </c>
      <c r="B303" s="14">
        <v>8</v>
      </c>
      <c r="C303" s="9" t="s">
        <v>83</v>
      </c>
      <c r="D303" s="14" t="s">
        <v>10</v>
      </c>
      <c r="E303" s="14" t="s">
        <v>10</v>
      </c>
      <c r="F303" s="14" t="s">
        <v>10</v>
      </c>
      <c r="G303" s="14" t="s">
        <v>10</v>
      </c>
      <c r="H303" s="9" t="s">
        <v>10</v>
      </c>
      <c r="I303" s="15"/>
      <c r="J303" s="19" t="str">
        <f>IF($A303="","",1+IF(D303="Y",1+IF(E303="Y",1+IF(F303="Y",1+IF(G303="Y",1,0),0),0),0))</f>
        <v/>
      </c>
      <c r="K303" s="14"/>
      <c r="L303" s="14" t="str">
        <f>IF(OR(J303="",K303=""),"",MAX(0,K303-J303))</f>
        <v/>
      </c>
      <c r="M303" s="9" t="s">
        <v>10</v>
      </c>
    </row>
    <row r="304" spans="1:13" s="9" customFormat="1" x14ac:dyDescent="0.25">
      <c r="A304" s="9" t="s">
        <v>10</v>
      </c>
      <c r="B304" s="14">
        <v>9</v>
      </c>
      <c r="C304" s="9" t="s">
        <v>86</v>
      </c>
      <c r="D304" s="14" t="s">
        <v>10</v>
      </c>
      <c r="E304" s="14" t="s">
        <v>10</v>
      </c>
      <c r="F304" s="14" t="s">
        <v>10</v>
      </c>
      <c r="G304" s="14" t="s">
        <v>10</v>
      </c>
      <c r="H304" s="9" t="s">
        <v>10</v>
      </c>
      <c r="I304" s="15"/>
      <c r="J304" s="19" t="str">
        <f>IF($A304="","",1+IF(D304="Y",1+IF(E304="Y",1+IF(F304="Y",1+IF(G304="Y",1,0),0),0),0))</f>
        <v/>
      </c>
      <c r="K304" s="14"/>
      <c r="L304" s="14" t="str">
        <f>IF(OR(J304="",K304=""),"",MAX(0,K304-J304))</f>
        <v/>
      </c>
      <c r="M304" s="9" t="s">
        <v>10</v>
      </c>
    </row>
    <row r="305" spans="1:13" s="9" customFormat="1" x14ac:dyDescent="0.25">
      <c r="A305" s="9" t="s">
        <v>10</v>
      </c>
      <c r="B305" s="14">
        <v>10</v>
      </c>
      <c r="C305" s="9" t="s">
        <v>89</v>
      </c>
      <c r="D305" s="14" t="s">
        <v>10</v>
      </c>
      <c r="E305" s="14" t="s">
        <v>10</v>
      </c>
      <c r="F305" s="14" t="s">
        <v>10</v>
      </c>
      <c r="G305" s="14" t="s">
        <v>10</v>
      </c>
      <c r="H305" s="9" t="s">
        <v>10</v>
      </c>
      <c r="I305" s="15"/>
      <c r="J305" s="19" t="str">
        <f>IF($A305="","",1+IF(D305="Y",1+IF(E305="Y",1+IF(F305="Y",1+IF(G305="Y",1,0),0),0),0))</f>
        <v/>
      </c>
      <c r="K305" s="14"/>
      <c r="L305" s="14" t="str">
        <f>IF(OR(J305="",K305=""),"",MAX(0,K305-J305))</f>
        <v/>
      </c>
      <c r="M305" s="9" t="s">
        <v>10</v>
      </c>
    </row>
    <row r="306" spans="1:13" s="9" customFormat="1" x14ac:dyDescent="0.25">
      <c r="A306" s="13" t="s">
        <v>10</v>
      </c>
      <c r="B306" s="16">
        <v>1</v>
      </c>
      <c r="C306" s="13" t="s">
        <v>62</v>
      </c>
      <c r="D306" s="16" t="s">
        <v>10</v>
      </c>
      <c r="E306" s="16" t="s">
        <v>10</v>
      </c>
      <c r="F306" s="16" t="s">
        <v>10</v>
      </c>
      <c r="G306" s="16" t="s">
        <v>10</v>
      </c>
      <c r="H306" s="13" t="s">
        <v>10</v>
      </c>
      <c r="I306" s="17"/>
      <c r="J306" s="18" t="str">
        <f>IF($A306="","",1+IF(D306="Y",1+IF(E306="Y",1+IF(F306="Y",1+IF(G306="Y",1,0),0),0),0))</f>
        <v/>
      </c>
      <c r="K306" s="16"/>
      <c r="L306" s="16" t="str">
        <f>IF(OR(J306="",K306=""),"",MAX(0,K306-J306))</f>
        <v/>
      </c>
      <c r="M306" s="13" t="s">
        <v>10</v>
      </c>
    </row>
    <row r="307" spans="1:13" s="9" customFormat="1" x14ac:dyDescent="0.25">
      <c r="A307" s="9" t="s">
        <v>10</v>
      </c>
      <c r="B307" s="14">
        <v>2</v>
      </c>
      <c r="C307" s="9" t="s">
        <v>65</v>
      </c>
      <c r="D307" s="14" t="s">
        <v>10</v>
      </c>
      <c r="E307" s="14" t="s">
        <v>10</v>
      </c>
      <c r="F307" s="14" t="s">
        <v>10</v>
      </c>
      <c r="G307" s="14" t="s">
        <v>10</v>
      </c>
      <c r="H307" s="9" t="s">
        <v>10</v>
      </c>
      <c r="I307" s="15"/>
      <c r="J307" s="19" t="str">
        <f>IF($A307="","",1+IF(D307="Y",1+IF(E307="Y",1+IF(F307="Y",1+IF(G307="Y",1,0),0),0),0))</f>
        <v/>
      </c>
      <c r="K307" s="14"/>
      <c r="L307" s="14" t="str">
        <f>IF(OR(J307="",K307=""),"",MAX(0,K307-J307))</f>
        <v/>
      </c>
      <c r="M307" s="9" t="s">
        <v>10</v>
      </c>
    </row>
    <row r="308" spans="1:13" s="9" customFormat="1" x14ac:dyDescent="0.25">
      <c r="A308" s="9" t="s">
        <v>10</v>
      </c>
      <c r="B308" s="14">
        <v>3</v>
      </c>
      <c r="C308" s="9" t="s">
        <v>68</v>
      </c>
      <c r="D308" s="14" t="s">
        <v>10</v>
      </c>
      <c r="E308" s="14" t="s">
        <v>10</v>
      </c>
      <c r="F308" s="14" t="s">
        <v>10</v>
      </c>
      <c r="G308" s="14" t="s">
        <v>10</v>
      </c>
      <c r="H308" s="9" t="s">
        <v>10</v>
      </c>
      <c r="I308" s="15"/>
      <c r="J308" s="19" t="str">
        <f>IF($A308="","",1+IF(D308="Y",1+IF(E308="Y",1+IF(F308="Y",1+IF(G308="Y",1,0),0),0),0))</f>
        <v/>
      </c>
      <c r="K308" s="14"/>
      <c r="L308" s="14" t="str">
        <f>IF(OR(J308="",K308=""),"",MAX(0,K308-J308))</f>
        <v/>
      </c>
      <c r="M308" s="9" t="s">
        <v>10</v>
      </c>
    </row>
    <row r="309" spans="1:13" s="9" customFormat="1" x14ac:dyDescent="0.25">
      <c r="A309" s="9" t="s">
        <v>10</v>
      </c>
      <c r="B309" s="14">
        <v>4</v>
      </c>
      <c r="C309" s="9" t="s">
        <v>71</v>
      </c>
      <c r="D309" s="14" t="s">
        <v>10</v>
      </c>
      <c r="E309" s="14" t="s">
        <v>10</v>
      </c>
      <c r="F309" s="14" t="s">
        <v>10</v>
      </c>
      <c r="G309" s="14" t="s">
        <v>10</v>
      </c>
      <c r="H309" s="9" t="s">
        <v>10</v>
      </c>
      <c r="I309" s="15"/>
      <c r="J309" s="19" t="str">
        <f>IF($A309="","",1+IF(D309="Y",1+IF(E309="Y",1+IF(F309="Y",1+IF(G309="Y",1,0),0),0),0))</f>
        <v/>
      </c>
      <c r="K309" s="14"/>
      <c r="L309" s="14" t="str">
        <f>IF(OR(J309="",K309=""),"",MAX(0,K309-J309))</f>
        <v/>
      </c>
      <c r="M309" s="9" t="s">
        <v>10</v>
      </c>
    </row>
    <row r="310" spans="1:13" s="9" customFormat="1" x14ac:dyDescent="0.25">
      <c r="A310" s="9" t="s">
        <v>10</v>
      </c>
      <c r="B310" s="14">
        <v>5</v>
      </c>
      <c r="C310" s="9" t="s">
        <v>74</v>
      </c>
      <c r="D310" s="14" t="s">
        <v>10</v>
      </c>
      <c r="E310" s="14" t="s">
        <v>10</v>
      </c>
      <c r="F310" s="14" t="s">
        <v>10</v>
      </c>
      <c r="G310" s="14" t="s">
        <v>10</v>
      </c>
      <c r="H310" s="9" t="s">
        <v>10</v>
      </c>
      <c r="I310" s="15"/>
      <c r="J310" s="19" t="str">
        <f>IF($A310="","",1+IF(D310="Y",1+IF(E310="Y",1+IF(F310="Y",1+IF(G310="Y",1,0),0),0),0))</f>
        <v/>
      </c>
      <c r="K310" s="14"/>
      <c r="L310" s="14" t="str">
        <f>IF(OR(J310="",K310=""),"",MAX(0,K310-J310))</f>
        <v/>
      </c>
      <c r="M310" s="9" t="s">
        <v>10</v>
      </c>
    </row>
    <row r="311" spans="1:13" s="9" customFormat="1" x14ac:dyDescent="0.25">
      <c r="A311" s="9" t="s">
        <v>10</v>
      </c>
      <c r="B311" s="14">
        <v>6</v>
      </c>
      <c r="C311" s="9" t="s">
        <v>77</v>
      </c>
      <c r="D311" s="14" t="s">
        <v>10</v>
      </c>
      <c r="E311" s="14" t="s">
        <v>10</v>
      </c>
      <c r="F311" s="14" t="s">
        <v>10</v>
      </c>
      <c r="G311" s="14" t="s">
        <v>10</v>
      </c>
      <c r="H311" s="9" t="s">
        <v>10</v>
      </c>
      <c r="I311" s="15"/>
      <c r="J311" s="19" t="str">
        <f>IF($A311="","",1+IF(D311="Y",1+IF(E311="Y",1+IF(F311="Y",1+IF(G311="Y",1,0),0),0),0))</f>
        <v/>
      </c>
      <c r="K311" s="14"/>
      <c r="L311" s="14" t="str">
        <f>IF(OR(J311="",K311=""),"",MAX(0,K311-J311))</f>
        <v/>
      </c>
      <c r="M311" s="9" t="s">
        <v>10</v>
      </c>
    </row>
    <row r="312" spans="1:13" s="9" customFormat="1" x14ac:dyDescent="0.25">
      <c r="A312" s="9" t="s">
        <v>10</v>
      </c>
      <c r="B312" s="14">
        <v>7</v>
      </c>
      <c r="C312" s="9" t="s">
        <v>80</v>
      </c>
      <c r="D312" s="14" t="s">
        <v>10</v>
      </c>
      <c r="E312" s="14" t="s">
        <v>10</v>
      </c>
      <c r="F312" s="14" t="s">
        <v>10</v>
      </c>
      <c r="G312" s="14" t="s">
        <v>10</v>
      </c>
      <c r="H312" s="9" t="s">
        <v>10</v>
      </c>
      <c r="I312" s="15"/>
      <c r="J312" s="19" t="str">
        <f>IF($A312="","",1+IF(D312="Y",1+IF(E312="Y",1+IF(F312="Y",1+IF(G312="Y",1,0),0),0),0))</f>
        <v/>
      </c>
      <c r="K312" s="14"/>
      <c r="L312" s="14" t="str">
        <f>IF(OR(J312="",K312=""),"",MAX(0,K312-J312))</f>
        <v/>
      </c>
      <c r="M312" s="9" t="s">
        <v>10</v>
      </c>
    </row>
    <row r="313" spans="1:13" s="9" customFormat="1" x14ac:dyDescent="0.25">
      <c r="A313" s="9" t="s">
        <v>10</v>
      </c>
      <c r="B313" s="14">
        <v>8</v>
      </c>
      <c r="C313" s="9" t="s">
        <v>83</v>
      </c>
      <c r="D313" s="14" t="s">
        <v>10</v>
      </c>
      <c r="E313" s="14" t="s">
        <v>10</v>
      </c>
      <c r="F313" s="14" t="s">
        <v>10</v>
      </c>
      <c r="G313" s="14" t="s">
        <v>10</v>
      </c>
      <c r="H313" s="9" t="s">
        <v>10</v>
      </c>
      <c r="I313" s="15"/>
      <c r="J313" s="19" t="str">
        <f>IF($A313="","",1+IF(D313="Y",1+IF(E313="Y",1+IF(F313="Y",1+IF(G313="Y",1,0),0),0),0))</f>
        <v/>
      </c>
      <c r="K313" s="14"/>
      <c r="L313" s="14" t="str">
        <f>IF(OR(J313="",K313=""),"",MAX(0,K313-J313))</f>
        <v/>
      </c>
      <c r="M313" s="9" t="s">
        <v>10</v>
      </c>
    </row>
    <row r="314" spans="1:13" s="9" customFormat="1" x14ac:dyDescent="0.25">
      <c r="A314" s="9" t="s">
        <v>10</v>
      </c>
      <c r="B314" s="14">
        <v>9</v>
      </c>
      <c r="C314" s="9" t="s">
        <v>86</v>
      </c>
      <c r="D314" s="14" t="s">
        <v>10</v>
      </c>
      <c r="E314" s="14" t="s">
        <v>10</v>
      </c>
      <c r="F314" s="14" t="s">
        <v>10</v>
      </c>
      <c r="G314" s="14" t="s">
        <v>10</v>
      </c>
      <c r="H314" s="9" t="s">
        <v>10</v>
      </c>
      <c r="I314" s="15"/>
      <c r="J314" s="19" t="str">
        <f>IF($A314="","",1+IF(D314="Y",1+IF(E314="Y",1+IF(F314="Y",1+IF(G314="Y",1,0),0),0),0))</f>
        <v/>
      </c>
      <c r="K314" s="14"/>
      <c r="L314" s="14" t="str">
        <f>IF(OR(J314="",K314=""),"",MAX(0,K314-J314))</f>
        <v/>
      </c>
      <c r="M314" s="9" t="s">
        <v>10</v>
      </c>
    </row>
    <row r="315" spans="1:13" s="9" customFormat="1" x14ac:dyDescent="0.25">
      <c r="A315" s="9" t="s">
        <v>10</v>
      </c>
      <c r="B315" s="14">
        <v>10</v>
      </c>
      <c r="C315" s="9" t="s">
        <v>89</v>
      </c>
      <c r="D315" s="14" t="s">
        <v>10</v>
      </c>
      <c r="E315" s="14" t="s">
        <v>10</v>
      </c>
      <c r="F315" s="14" t="s">
        <v>10</v>
      </c>
      <c r="G315" s="14" t="s">
        <v>10</v>
      </c>
      <c r="H315" s="9" t="s">
        <v>10</v>
      </c>
      <c r="I315" s="15"/>
      <c r="J315" s="19" t="str">
        <f>IF($A315="","",1+IF(D315="Y",1+IF(E315="Y",1+IF(F315="Y",1+IF(G315="Y",1,0),0),0),0))</f>
        <v/>
      </c>
      <c r="K315" s="14"/>
      <c r="L315" s="14" t="str">
        <f>IF(OR(J315="",K315=""),"",MAX(0,K315-J315))</f>
        <v/>
      </c>
      <c r="M315" s="9" t="s">
        <v>10</v>
      </c>
    </row>
    <row r="316" spans="1:13" s="9" customFormat="1" x14ac:dyDescent="0.25">
      <c r="A316" s="13" t="s">
        <v>10</v>
      </c>
      <c r="B316" s="16">
        <v>1</v>
      </c>
      <c r="C316" s="13" t="s">
        <v>62</v>
      </c>
      <c r="D316" s="16" t="s">
        <v>10</v>
      </c>
      <c r="E316" s="16" t="s">
        <v>10</v>
      </c>
      <c r="F316" s="16" t="s">
        <v>10</v>
      </c>
      <c r="G316" s="16" t="s">
        <v>10</v>
      </c>
      <c r="H316" s="13" t="s">
        <v>10</v>
      </c>
      <c r="I316" s="17"/>
      <c r="J316" s="18" t="str">
        <f>IF($A316="","",1+IF(D316="Y",1+IF(E316="Y",1+IF(F316="Y",1+IF(G316="Y",1,0),0),0),0))</f>
        <v/>
      </c>
      <c r="K316" s="16"/>
      <c r="L316" s="16" t="str">
        <f>IF(OR(J316="",K316=""),"",MAX(0,K316-J316))</f>
        <v/>
      </c>
      <c r="M316" s="13" t="s">
        <v>10</v>
      </c>
    </row>
    <row r="317" spans="1:13" s="9" customFormat="1" x14ac:dyDescent="0.25">
      <c r="A317" s="9" t="s">
        <v>10</v>
      </c>
      <c r="B317" s="14">
        <v>2</v>
      </c>
      <c r="C317" s="9" t="s">
        <v>65</v>
      </c>
      <c r="D317" s="14" t="s">
        <v>10</v>
      </c>
      <c r="E317" s="14" t="s">
        <v>10</v>
      </c>
      <c r="F317" s="14" t="s">
        <v>10</v>
      </c>
      <c r="G317" s="14" t="s">
        <v>10</v>
      </c>
      <c r="H317" s="9" t="s">
        <v>10</v>
      </c>
      <c r="I317" s="15"/>
      <c r="J317" s="19" t="str">
        <f>IF($A317="","",1+IF(D317="Y",1+IF(E317="Y",1+IF(F317="Y",1+IF(G317="Y",1,0),0),0),0))</f>
        <v/>
      </c>
      <c r="K317" s="14"/>
      <c r="L317" s="14" t="str">
        <f>IF(OR(J317="",K317=""),"",MAX(0,K317-J317))</f>
        <v/>
      </c>
      <c r="M317" s="9" t="s">
        <v>10</v>
      </c>
    </row>
    <row r="318" spans="1:13" s="9" customFormat="1" x14ac:dyDescent="0.25">
      <c r="A318" s="9" t="s">
        <v>10</v>
      </c>
      <c r="B318" s="14">
        <v>3</v>
      </c>
      <c r="C318" s="9" t="s">
        <v>68</v>
      </c>
      <c r="D318" s="14" t="s">
        <v>10</v>
      </c>
      <c r="E318" s="14" t="s">
        <v>10</v>
      </c>
      <c r="F318" s="14" t="s">
        <v>10</v>
      </c>
      <c r="G318" s="14" t="s">
        <v>10</v>
      </c>
      <c r="H318" s="9" t="s">
        <v>10</v>
      </c>
      <c r="I318" s="15"/>
      <c r="J318" s="19" t="str">
        <f>IF($A318="","",1+IF(D318="Y",1+IF(E318="Y",1+IF(F318="Y",1+IF(G318="Y",1,0),0),0),0))</f>
        <v/>
      </c>
      <c r="K318" s="14"/>
      <c r="L318" s="14" t="str">
        <f>IF(OR(J318="",K318=""),"",MAX(0,K318-J318))</f>
        <v/>
      </c>
      <c r="M318" s="9" t="s">
        <v>10</v>
      </c>
    </row>
    <row r="319" spans="1:13" s="9" customFormat="1" x14ac:dyDescent="0.25">
      <c r="A319" s="9" t="s">
        <v>10</v>
      </c>
      <c r="B319" s="14">
        <v>4</v>
      </c>
      <c r="C319" s="9" t="s">
        <v>71</v>
      </c>
      <c r="D319" s="14" t="s">
        <v>10</v>
      </c>
      <c r="E319" s="14" t="s">
        <v>10</v>
      </c>
      <c r="F319" s="14" t="s">
        <v>10</v>
      </c>
      <c r="G319" s="14" t="s">
        <v>10</v>
      </c>
      <c r="H319" s="9" t="s">
        <v>10</v>
      </c>
      <c r="I319" s="15"/>
      <c r="J319" s="19" t="str">
        <f>IF($A319="","",1+IF(D319="Y",1+IF(E319="Y",1+IF(F319="Y",1+IF(G319="Y",1,0),0),0),0))</f>
        <v/>
      </c>
      <c r="K319" s="14"/>
      <c r="L319" s="14" t="str">
        <f>IF(OR(J319="",K319=""),"",MAX(0,K319-J319))</f>
        <v/>
      </c>
      <c r="M319" s="9" t="s">
        <v>10</v>
      </c>
    </row>
    <row r="320" spans="1:13" s="9" customFormat="1" x14ac:dyDescent="0.25">
      <c r="A320" s="9" t="s">
        <v>10</v>
      </c>
      <c r="B320" s="14">
        <v>5</v>
      </c>
      <c r="C320" s="9" t="s">
        <v>74</v>
      </c>
      <c r="D320" s="14" t="s">
        <v>10</v>
      </c>
      <c r="E320" s="14" t="s">
        <v>10</v>
      </c>
      <c r="F320" s="14" t="s">
        <v>10</v>
      </c>
      <c r="G320" s="14" t="s">
        <v>10</v>
      </c>
      <c r="H320" s="9" t="s">
        <v>10</v>
      </c>
      <c r="I320" s="15"/>
      <c r="J320" s="19" t="str">
        <f>IF($A320="","",1+IF(D320="Y",1+IF(E320="Y",1+IF(F320="Y",1+IF(G320="Y",1,0),0),0),0))</f>
        <v/>
      </c>
      <c r="K320" s="14"/>
      <c r="L320" s="14" t="str">
        <f>IF(OR(J320="",K320=""),"",MAX(0,K320-J320))</f>
        <v/>
      </c>
      <c r="M320" s="9" t="s">
        <v>10</v>
      </c>
    </row>
    <row r="321" spans="1:13" s="9" customFormat="1" x14ac:dyDescent="0.25">
      <c r="A321" s="9" t="s">
        <v>10</v>
      </c>
      <c r="B321" s="14">
        <v>6</v>
      </c>
      <c r="C321" s="9" t="s">
        <v>77</v>
      </c>
      <c r="D321" s="14" t="s">
        <v>10</v>
      </c>
      <c r="E321" s="14" t="s">
        <v>10</v>
      </c>
      <c r="F321" s="14" t="s">
        <v>10</v>
      </c>
      <c r="G321" s="14" t="s">
        <v>10</v>
      </c>
      <c r="H321" s="9" t="s">
        <v>10</v>
      </c>
      <c r="I321" s="15"/>
      <c r="J321" s="19" t="str">
        <f>IF($A321="","",1+IF(D321="Y",1+IF(E321="Y",1+IF(F321="Y",1+IF(G321="Y",1,0),0),0),0))</f>
        <v/>
      </c>
      <c r="K321" s="14"/>
      <c r="L321" s="14" t="str">
        <f>IF(OR(J321="",K321=""),"",MAX(0,K321-J321))</f>
        <v/>
      </c>
      <c r="M321" s="9" t="s">
        <v>10</v>
      </c>
    </row>
    <row r="322" spans="1:13" s="9" customFormat="1" x14ac:dyDescent="0.25">
      <c r="A322" s="9" t="s">
        <v>10</v>
      </c>
      <c r="B322" s="14">
        <v>7</v>
      </c>
      <c r="C322" s="9" t="s">
        <v>80</v>
      </c>
      <c r="D322" s="14" t="s">
        <v>10</v>
      </c>
      <c r="E322" s="14" t="s">
        <v>10</v>
      </c>
      <c r="F322" s="14" t="s">
        <v>10</v>
      </c>
      <c r="G322" s="14" t="s">
        <v>10</v>
      </c>
      <c r="H322" s="9" t="s">
        <v>10</v>
      </c>
      <c r="I322" s="15"/>
      <c r="J322" s="19" t="str">
        <f>IF($A322="","",1+IF(D322="Y",1+IF(E322="Y",1+IF(F322="Y",1+IF(G322="Y",1,0),0),0),0))</f>
        <v/>
      </c>
      <c r="K322" s="14"/>
      <c r="L322" s="14" t="str">
        <f>IF(OR(J322="",K322=""),"",MAX(0,K322-J322))</f>
        <v/>
      </c>
      <c r="M322" s="9" t="s">
        <v>10</v>
      </c>
    </row>
    <row r="323" spans="1:13" s="9" customFormat="1" x14ac:dyDescent="0.25">
      <c r="A323" s="9" t="s">
        <v>10</v>
      </c>
      <c r="B323" s="14">
        <v>8</v>
      </c>
      <c r="C323" s="9" t="s">
        <v>83</v>
      </c>
      <c r="D323" s="14" t="s">
        <v>10</v>
      </c>
      <c r="E323" s="14" t="s">
        <v>10</v>
      </c>
      <c r="F323" s="14" t="s">
        <v>10</v>
      </c>
      <c r="G323" s="14" t="s">
        <v>10</v>
      </c>
      <c r="H323" s="9" t="s">
        <v>10</v>
      </c>
      <c r="I323" s="15"/>
      <c r="J323" s="19" t="str">
        <f>IF($A323="","",1+IF(D323="Y",1+IF(E323="Y",1+IF(F323="Y",1+IF(G323="Y",1,0),0),0),0))</f>
        <v/>
      </c>
      <c r="K323" s="14"/>
      <c r="L323" s="14" t="str">
        <f>IF(OR(J323="",K323=""),"",MAX(0,K323-J323))</f>
        <v/>
      </c>
      <c r="M323" s="9" t="s">
        <v>10</v>
      </c>
    </row>
    <row r="324" spans="1:13" s="9" customFormat="1" x14ac:dyDescent="0.25">
      <c r="A324" s="9" t="s">
        <v>10</v>
      </c>
      <c r="B324" s="14">
        <v>9</v>
      </c>
      <c r="C324" s="9" t="s">
        <v>86</v>
      </c>
      <c r="D324" s="14" t="s">
        <v>10</v>
      </c>
      <c r="E324" s="14" t="s">
        <v>10</v>
      </c>
      <c r="F324" s="14" t="s">
        <v>10</v>
      </c>
      <c r="G324" s="14" t="s">
        <v>10</v>
      </c>
      <c r="H324" s="9" t="s">
        <v>10</v>
      </c>
      <c r="I324" s="15"/>
      <c r="J324" s="19" t="str">
        <f>IF($A324="","",1+IF(D324="Y",1+IF(E324="Y",1+IF(F324="Y",1+IF(G324="Y",1,0),0),0),0))</f>
        <v/>
      </c>
      <c r="K324" s="14"/>
      <c r="L324" s="14" t="str">
        <f>IF(OR(J324="",K324=""),"",MAX(0,K324-J324))</f>
        <v/>
      </c>
      <c r="M324" s="9" t="s">
        <v>10</v>
      </c>
    </row>
    <row r="325" spans="1:13" s="9" customFormat="1" x14ac:dyDescent="0.25">
      <c r="A325" s="9" t="s">
        <v>10</v>
      </c>
      <c r="B325" s="14">
        <v>10</v>
      </c>
      <c r="C325" s="9" t="s">
        <v>89</v>
      </c>
      <c r="D325" s="14" t="s">
        <v>10</v>
      </c>
      <c r="E325" s="14" t="s">
        <v>10</v>
      </c>
      <c r="F325" s="14" t="s">
        <v>10</v>
      </c>
      <c r="G325" s="14" t="s">
        <v>10</v>
      </c>
      <c r="H325" s="9" t="s">
        <v>10</v>
      </c>
      <c r="I325" s="15"/>
      <c r="J325" s="19" t="str">
        <f>IF($A325="","",1+IF(D325="Y",1+IF(E325="Y",1+IF(F325="Y",1+IF(G325="Y",1,0),0),0),0))</f>
        <v/>
      </c>
      <c r="K325" s="14"/>
      <c r="L325" s="14" t="str">
        <f>IF(OR(J325="",K325=""),"",MAX(0,K325-J325))</f>
        <v/>
      </c>
      <c r="M325" s="9" t="s">
        <v>10</v>
      </c>
    </row>
    <row r="326" spans="1:13" s="9" customFormat="1" x14ac:dyDescent="0.25">
      <c r="A326" s="13" t="s">
        <v>10</v>
      </c>
      <c r="B326" s="16">
        <v>1</v>
      </c>
      <c r="C326" s="13" t="s">
        <v>62</v>
      </c>
      <c r="D326" s="16" t="s">
        <v>10</v>
      </c>
      <c r="E326" s="16" t="s">
        <v>10</v>
      </c>
      <c r="F326" s="16" t="s">
        <v>10</v>
      </c>
      <c r="G326" s="16" t="s">
        <v>10</v>
      </c>
      <c r="H326" s="13" t="s">
        <v>10</v>
      </c>
      <c r="I326" s="17"/>
      <c r="J326" s="18" t="str">
        <f>IF($A326="","",1+IF(D326="Y",1+IF(E326="Y",1+IF(F326="Y",1+IF(G326="Y",1,0),0),0),0))</f>
        <v/>
      </c>
      <c r="K326" s="16"/>
      <c r="L326" s="16" t="str">
        <f>IF(OR(J326="",K326=""),"",MAX(0,K326-J326))</f>
        <v/>
      </c>
      <c r="M326" s="13" t="s">
        <v>10</v>
      </c>
    </row>
    <row r="327" spans="1:13" s="9" customFormat="1" x14ac:dyDescent="0.25">
      <c r="A327" s="9" t="s">
        <v>10</v>
      </c>
      <c r="B327" s="14">
        <v>2</v>
      </c>
      <c r="C327" s="9" t="s">
        <v>65</v>
      </c>
      <c r="D327" s="14" t="s">
        <v>10</v>
      </c>
      <c r="E327" s="14" t="s">
        <v>10</v>
      </c>
      <c r="F327" s="14" t="s">
        <v>10</v>
      </c>
      <c r="G327" s="14" t="s">
        <v>10</v>
      </c>
      <c r="H327" s="9" t="s">
        <v>10</v>
      </c>
      <c r="I327" s="15"/>
      <c r="J327" s="19" t="str">
        <f>IF($A327="","",1+IF(D327="Y",1+IF(E327="Y",1+IF(F327="Y",1+IF(G327="Y",1,0),0),0),0))</f>
        <v/>
      </c>
      <c r="K327" s="14"/>
      <c r="L327" s="14" t="str">
        <f>IF(OR(J327="",K327=""),"",MAX(0,K327-J327))</f>
        <v/>
      </c>
      <c r="M327" s="9" t="s">
        <v>10</v>
      </c>
    </row>
    <row r="328" spans="1:13" s="9" customFormat="1" x14ac:dyDescent="0.25">
      <c r="A328" s="9" t="s">
        <v>10</v>
      </c>
      <c r="B328" s="14">
        <v>3</v>
      </c>
      <c r="C328" s="9" t="s">
        <v>68</v>
      </c>
      <c r="D328" s="14" t="s">
        <v>10</v>
      </c>
      <c r="E328" s="14" t="s">
        <v>10</v>
      </c>
      <c r="F328" s="14" t="s">
        <v>10</v>
      </c>
      <c r="G328" s="14" t="s">
        <v>10</v>
      </c>
      <c r="H328" s="9" t="s">
        <v>10</v>
      </c>
      <c r="I328" s="15"/>
      <c r="J328" s="19" t="str">
        <f>IF($A328="","",1+IF(D328="Y",1+IF(E328="Y",1+IF(F328="Y",1+IF(G328="Y",1,0),0),0),0))</f>
        <v/>
      </c>
      <c r="K328" s="14"/>
      <c r="L328" s="14" t="str">
        <f>IF(OR(J328="",K328=""),"",MAX(0,K328-J328))</f>
        <v/>
      </c>
      <c r="M328" s="9" t="s">
        <v>10</v>
      </c>
    </row>
    <row r="329" spans="1:13" s="9" customFormat="1" x14ac:dyDescent="0.25">
      <c r="A329" s="9" t="s">
        <v>10</v>
      </c>
      <c r="B329" s="14">
        <v>4</v>
      </c>
      <c r="C329" s="9" t="s">
        <v>71</v>
      </c>
      <c r="D329" s="14" t="s">
        <v>10</v>
      </c>
      <c r="E329" s="14" t="s">
        <v>10</v>
      </c>
      <c r="F329" s="14" t="s">
        <v>10</v>
      </c>
      <c r="G329" s="14" t="s">
        <v>10</v>
      </c>
      <c r="H329" s="9" t="s">
        <v>10</v>
      </c>
      <c r="I329" s="15"/>
      <c r="J329" s="19" t="str">
        <f>IF($A329="","",1+IF(D329="Y",1+IF(E329="Y",1+IF(F329="Y",1+IF(G329="Y",1,0),0),0),0))</f>
        <v/>
      </c>
      <c r="K329" s="14"/>
      <c r="L329" s="14" t="str">
        <f>IF(OR(J329="",K329=""),"",MAX(0,K329-J329))</f>
        <v/>
      </c>
      <c r="M329" s="9" t="s">
        <v>10</v>
      </c>
    </row>
    <row r="330" spans="1:13" s="9" customFormat="1" x14ac:dyDescent="0.25">
      <c r="A330" s="9" t="s">
        <v>10</v>
      </c>
      <c r="B330" s="14">
        <v>5</v>
      </c>
      <c r="C330" s="9" t="s">
        <v>74</v>
      </c>
      <c r="D330" s="14" t="s">
        <v>10</v>
      </c>
      <c r="E330" s="14" t="s">
        <v>10</v>
      </c>
      <c r="F330" s="14" t="s">
        <v>10</v>
      </c>
      <c r="G330" s="14" t="s">
        <v>10</v>
      </c>
      <c r="H330" s="9" t="s">
        <v>10</v>
      </c>
      <c r="I330" s="15"/>
      <c r="J330" s="19" t="str">
        <f>IF($A330="","",1+IF(D330="Y",1+IF(E330="Y",1+IF(F330="Y",1+IF(G330="Y",1,0),0),0),0))</f>
        <v/>
      </c>
      <c r="K330" s="14"/>
      <c r="L330" s="14" t="str">
        <f>IF(OR(J330="",K330=""),"",MAX(0,K330-J330))</f>
        <v/>
      </c>
      <c r="M330" s="9" t="s">
        <v>10</v>
      </c>
    </row>
    <row r="331" spans="1:13" s="9" customFormat="1" x14ac:dyDescent="0.25">
      <c r="A331" s="9" t="s">
        <v>10</v>
      </c>
      <c r="B331" s="14">
        <v>6</v>
      </c>
      <c r="C331" s="9" t="s">
        <v>77</v>
      </c>
      <c r="D331" s="14" t="s">
        <v>10</v>
      </c>
      <c r="E331" s="14" t="s">
        <v>10</v>
      </c>
      <c r="F331" s="14" t="s">
        <v>10</v>
      </c>
      <c r="G331" s="14" t="s">
        <v>10</v>
      </c>
      <c r="H331" s="9" t="s">
        <v>10</v>
      </c>
      <c r="I331" s="15"/>
      <c r="J331" s="19" t="str">
        <f>IF($A331="","",1+IF(D331="Y",1+IF(E331="Y",1+IF(F331="Y",1+IF(G331="Y",1,0),0),0),0))</f>
        <v/>
      </c>
      <c r="K331" s="14"/>
      <c r="L331" s="14" t="str">
        <f>IF(OR(J331="",K331=""),"",MAX(0,K331-J331))</f>
        <v/>
      </c>
      <c r="M331" s="9" t="s">
        <v>10</v>
      </c>
    </row>
    <row r="332" spans="1:13" s="9" customFormat="1" x14ac:dyDescent="0.25">
      <c r="A332" s="9" t="s">
        <v>10</v>
      </c>
      <c r="B332" s="14">
        <v>7</v>
      </c>
      <c r="C332" s="9" t="s">
        <v>80</v>
      </c>
      <c r="D332" s="14" t="s">
        <v>10</v>
      </c>
      <c r="E332" s="14" t="s">
        <v>10</v>
      </c>
      <c r="F332" s="14" t="s">
        <v>10</v>
      </c>
      <c r="G332" s="14" t="s">
        <v>10</v>
      </c>
      <c r="H332" s="9" t="s">
        <v>10</v>
      </c>
      <c r="I332" s="15"/>
      <c r="J332" s="19" t="str">
        <f>IF($A332="","",1+IF(D332="Y",1+IF(E332="Y",1+IF(F332="Y",1+IF(G332="Y",1,0),0),0),0))</f>
        <v/>
      </c>
      <c r="K332" s="14"/>
      <c r="L332" s="14" t="str">
        <f>IF(OR(J332="",K332=""),"",MAX(0,K332-J332))</f>
        <v/>
      </c>
      <c r="M332" s="9" t="s">
        <v>10</v>
      </c>
    </row>
    <row r="333" spans="1:13" s="9" customFormat="1" x14ac:dyDescent="0.25">
      <c r="A333" s="9" t="s">
        <v>10</v>
      </c>
      <c r="B333" s="14">
        <v>8</v>
      </c>
      <c r="C333" s="9" t="s">
        <v>83</v>
      </c>
      <c r="D333" s="14" t="s">
        <v>10</v>
      </c>
      <c r="E333" s="14" t="s">
        <v>10</v>
      </c>
      <c r="F333" s="14" t="s">
        <v>10</v>
      </c>
      <c r="G333" s="14" t="s">
        <v>10</v>
      </c>
      <c r="H333" s="9" t="s">
        <v>10</v>
      </c>
      <c r="I333" s="15"/>
      <c r="J333" s="19" t="str">
        <f>IF($A333="","",1+IF(D333="Y",1+IF(E333="Y",1+IF(F333="Y",1+IF(G333="Y",1,0),0),0),0))</f>
        <v/>
      </c>
      <c r="K333" s="14"/>
      <c r="L333" s="14" t="str">
        <f>IF(OR(J333="",K333=""),"",MAX(0,K333-J333))</f>
        <v/>
      </c>
      <c r="M333" s="9" t="s">
        <v>10</v>
      </c>
    </row>
    <row r="334" spans="1:13" s="9" customFormat="1" x14ac:dyDescent="0.25">
      <c r="A334" s="9" t="s">
        <v>10</v>
      </c>
      <c r="B334" s="14">
        <v>9</v>
      </c>
      <c r="C334" s="9" t="s">
        <v>86</v>
      </c>
      <c r="D334" s="14" t="s">
        <v>10</v>
      </c>
      <c r="E334" s="14" t="s">
        <v>10</v>
      </c>
      <c r="F334" s="14" t="s">
        <v>10</v>
      </c>
      <c r="G334" s="14" t="s">
        <v>10</v>
      </c>
      <c r="H334" s="9" t="s">
        <v>10</v>
      </c>
      <c r="I334" s="15"/>
      <c r="J334" s="19" t="str">
        <f>IF($A334="","",1+IF(D334="Y",1+IF(E334="Y",1+IF(F334="Y",1+IF(G334="Y",1,0),0),0),0))</f>
        <v/>
      </c>
      <c r="K334" s="14"/>
      <c r="L334" s="14" t="str">
        <f>IF(OR(J334="",K334=""),"",MAX(0,K334-J334))</f>
        <v/>
      </c>
      <c r="M334" s="9" t="s">
        <v>10</v>
      </c>
    </row>
    <row r="335" spans="1:13" s="9" customFormat="1" x14ac:dyDescent="0.25">
      <c r="A335" s="9" t="s">
        <v>10</v>
      </c>
      <c r="B335" s="14">
        <v>10</v>
      </c>
      <c r="C335" s="9" t="s">
        <v>89</v>
      </c>
      <c r="D335" s="14" t="s">
        <v>10</v>
      </c>
      <c r="E335" s="14" t="s">
        <v>10</v>
      </c>
      <c r="F335" s="14" t="s">
        <v>10</v>
      </c>
      <c r="G335" s="14" t="s">
        <v>10</v>
      </c>
      <c r="H335" s="9" t="s">
        <v>10</v>
      </c>
      <c r="I335" s="15"/>
      <c r="J335" s="19" t="str">
        <f>IF($A335="","",1+IF(D335="Y",1+IF(E335="Y",1+IF(F335="Y",1+IF(G335="Y",1,0),0),0),0))</f>
        <v/>
      </c>
      <c r="K335" s="14"/>
      <c r="L335" s="14" t="str">
        <f>IF(OR(J335="",K335=""),"",MAX(0,K335-J335))</f>
        <v/>
      </c>
      <c r="M335" s="9" t="s">
        <v>10</v>
      </c>
    </row>
    <row r="336" spans="1:13" s="9" customFormat="1" x14ac:dyDescent="0.25">
      <c r="A336" s="13" t="s">
        <v>10</v>
      </c>
      <c r="B336" s="16">
        <v>1</v>
      </c>
      <c r="C336" s="13" t="s">
        <v>62</v>
      </c>
      <c r="D336" s="16" t="s">
        <v>10</v>
      </c>
      <c r="E336" s="16" t="s">
        <v>10</v>
      </c>
      <c r="F336" s="16" t="s">
        <v>10</v>
      </c>
      <c r="G336" s="16" t="s">
        <v>10</v>
      </c>
      <c r="H336" s="13" t="s">
        <v>10</v>
      </c>
      <c r="I336" s="17"/>
      <c r="J336" s="18" t="str">
        <f>IF($A336="","",1+IF(D336="Y",1+IF(E336="Y",1+IF(F336="Y",1+IF(G336="Y",1,0),0),0),0))</f>
        <v/>
      </c>
      <c r="K336" s="16"/>
      <c r="L336" s="16" t="str">
        <f>IF(OR(J336="",K336=""),"",MAX(0,K336-J336))</f>
        <v/>
      </c>
      <c r="M336" s="13" t="s">
        <v>10</v>
      </c>
    </row>
    <row r="337" spans="1:13" s="9" customFormat="1" x14ac:dyDescent="0.25">
      <c r="A337" s="9" t="s">
        <v>10</v>
      </c>
      <c r="B337" s="14">
        <v>2</v>
      </c>
      <c r="C337" s="9" t="s">
        <v>65</v>
      </c>
      <c r="D337" s="14" t="s">
        <v>10</v>
      </c>
      <c r="E337" s="14" t="s">
        <v>10</v>
      </c>
      <c r="F337" s="14" t="s">
        <v>10</v>
      </c>
      <c r="G337" s="14" t="s">
        <v>10</v>
      </c>
      <c r="H337" s="9" t="s">
        <v>10</v>
      </c>
      <c r="I337" s="15"/>
      <c r="J337" s="19" t="str">
        <f>IF($A337="","",1+IF(D337="Y",1+IF(E337="Y",1+IF(F337="Y",1+IF(G337="Y",1,0),0),0),0))</f>
        <v/>
      </c>
      <c r="K337" s="14"/>
      <c r="L337" s="14" t="str">
        <f>IF(OR(J337="",K337=""),"",MAX(0,K337-J337))</f>
        <v/>
      </c>
      <c r="M337" s="9" t="s">
        <v>10</v>
      </c>
    </row>
    <row r="338" spans="1:13" s="9" customFormat="1" x14ac:dyDescent="0.25">
      <c r="A338" s="9" t="s">
        <v>10</v>
      </c>
      <c r="B338" s="14">
        <v>3</v>
      </c>
      <c r="C338" s="9" t="s">
        <v>68</v>
      </c>
      <c r="D338" s="14" t="s">
        <v>10</v>
      </c>
      <c r="E338" s="14" t="s">
        <v>10</v>
      </c>
      <c r="F338" s="14" t="s">
        <v>10</v>
      </c>
      <c r="G338" s="14" t="s">
        <v>10</v>
      </c>
      <c r="H338" s="9" t="s">
        <v>10</v>
      </c>
      <c r="I338" s="15"/>
      <c r="J338" s="19" t="str">
        <f>IF($A338="","",1+IF(D338="Y",1+IF(E338="Y",1+IF(F338="Y",1+IF(G338="Y",1,0),0),0),0))</f>
        <v/>
      </c>
      <c r="K338" s="14"/>
      <c r="L338" s="14" t="str">
        <f>IF(OR(J338="",K338=""),"",MAX(0,K338-J338))</f>
        <v/>
      </c>
      <c r="M338" s="9" t="s">
        <v>10</v>
      </c>
    </row>
    <row r="339" spans="1:13" s="9" customFormat="1" x14ac:dyDescent="0.25">
      <c r="A339" s="9" t="s">
        <v>10</v>
      </c>
      <c r="B339" s="14">
        <v>4</v>
      </c>
      <c r="C339" s="9" t="s">
        <v>71</v>
      </c>
      <c r="D339" s="14" t="s">
        <v>10</v>
      </c>
      <c r="E339" s="14" t="s">
        <v>10</v>
      </c>
      <c r="F339" s="14" t="s">
        <v>10</v>
      </c>
      <c r="G339" s="14" t="s">
        <v>10</v>
      </c>
      <c r="H339" s="9" t="s">
        <v>10</v>
      </c>
      <c r="I339" s="15"/>
      <c r="J339" s="19" t="str">
        <f>IF($A339="","",1+IF(D339="Y",1+IF(E339="Y",1+IF(F339="Y",1+IF(G339="Y",1,0),0),0),0))</f>
        <v/>
      </c>
      <c r="K339" s="14"/>
      <c r="L339" s="14" t="str">
        <f>IF(OR(J339="",K339=""),"",MAX(0,K339-J339))</f>
        <v/>
      </c>
      <c r="M339" s="9" t="s">
        <v>10</v>
      </c>
    </row>
    <row r="340" spans="1:13" s="9" customFormat="1" x14ac:dyDescent="0.25">
      <c r="A340" s="9" t="s">
        <v>10</v>
      </c>
      <c r="B340" s="14">
        <v>5</v>
      </c>
      <c r="C340" s="9" t="s">
        <v>74</v>
      </c>
      <c r="D340" s="14" t="s">
        <v>10</v>
      </c>
      <c r="E340" s="14" t="s">
        <v>10</v>
      </c>
      <c r="F340" s="14" t="s">
        <v>10</v>
      </c>
      <c r="G340" s="14" t="s">
        <v>10</v>
      </c>
      <c r="H340" s="9" t="s">
        <v>10</v>
      </c>
      <c r="I340" s="15"/>
      <c r="J340" s="19" t="str">
        <f>IF($A340="","",1+IF(D340="Y",1+IF(E340="Y",1+IF(F340="Y",1+IF(G340="Y",1,0),0),0),0))</f>
        <v/>
      </c>
      <c r="K340" s="14"/>
      <c r="L340" s="14" t="str">
        <f>IF(OR(J340="",K340=""),"",MAX(0,K340-J340))</f>
        <v/>
      </c>
      <c r="M340" s="9" t="s">
        <v>10</v>
      </c>
    </row>
    <row r="341" spans="1:13" s="9" customFormat="1" x14ac:dyDescent="0.25">
      <c r="A341" s="9" t="s">
        <v>10</v>
      </c>
      <c r="B341" s="14">
        <v>6</v>
      </c>
      <c r="C341" s="9" t="s">
        <v>77</v>
      </c>
      <c r="D341" s="14" t="s">
        <v>10</v>
      </c>
      <c r="E341" s="14" t="s">
        <v>10</v>
      </c>
      <c r="F341" s="14" t="s">
        <v>10</v>
      </c>
      <c r="G341" s="14" t="s">
        <v>10</v>
      </c>
      <c r="H341" s="9" t="s">
        <v>10</v>
      </c>
      <c r="I341" s="15"/>
      <c r="J341" s="19" t="str">
        <f>IF($A341="","",1+IF(D341="Y",1+IF(E341="Y",1+IF(F341="Y",1+IF(G341="Y",1,0),0),0),0))</f>
        <v/>
      </c>
      <c r="K341" s="14"/>
      <c r="L341" s="14" t="str">
        <f>IF(OR(J341="",K341=""),"",MAX(0,K341-J341))</f>
        <v/>
      </c>
      <c r="M341" s="9" t="s">
        <v>10</v>
      </c>
    </row>
    <row r="342" spans="1:13" s="9" customFormat="1" x14ac:dyDescent="0.25">
      <c r="A342" s="9" t="s">
        <v>10</v>
      </c>
      <c r="B342" s="14">
        <v>7</v>
      </c>
      <c r="C342" s="9" t="s">
        <v>80</v>
      </c>
      <c r="D342" s="14" t="s">
        <v>10</v>
      </c>
      <c r="E342" s="14" t="s">
        <v>10</v>
      </c>
      <c r="F342" s="14" t="s">
        <v>10</v>
      </c>
      <c r="G342" s="14" t="s">
        <v>10</v>
      </c>
      <c r="H342" s="9" t="s">
        <v>10</v>
      </c>
      <c r="I342" s="15"/>
      <c r="J342" s="19" t="str">
        <f>IF($A342="","",1+IF(D342="Y",1+IF(E342="Y",1+IF(F342="Y",1+IF(G342="Y",1,0),0),0),0))</f>
        <v/>
      </c>
      <c r="K342" s="14"/>
      <c r="L342" s="14" t="str">
        <f>IF(OR(J342="",K342=""),"",MAX(0,K342-J342))</f>
        <v/>
      </c>
      <c r="M342" s="9" t="s">
        <v>10</v>
      </c>
    </row>
    <row r="343" spans="1:13" s="9" customFormat="1" x14ac:dyDescent="0.25">
      <c r="A343" s="9" t="s">
        <v>10</v>
      </c>
      <c r="B343" s="14">
        <v>8</v>
      </c>
      <c r="C343" s="9" t="s">
        <v>83</v>
      </c>
      <c r="D343" s="14" t="s">
        <v>10</v>
      </c>
      <c r="E343" s="14" t="s">
        <v>10</v>
      </c>
      <c r="F343" s="14" t="s">
        <v>10</v>
      </c>
      <c r="G343" s="14" t="s">
        <v>10</v>
      </c>
      <c r="H343" s="9" t="s">
        <v>10</v>
      </c>
      <c r="I343" s="15"/>
      <c r="J343" s="19" t="str">
        <f>IF($A343="","",1+IF(D343="Y",1+IF(E343="Y",1+IF(F343="Y",1+IF(G343="Y",1,0),0),0),0))</f>
        <v/>
      </c>
      <c r="K343" s="14"/>
      <c r="L343" s="14" t="str">
        <f>IF(OR(J343="",K343=""),"",MAX(0,K343-J343))</f>
        <v/>
      </c>
      <c r="M343" s="9" t="s">
        <v>10</v>
      </c>
    </row>
    <row r="344" spans="1:13" s="9" customFormat="1" x14ac:dyDescent="0.25">
      <c r="A344" s="9" t="s">
        <v>10</v>
      </c>
      <c r="B344" s="14">
        <v>9</v>
      </c>
      <c r="C344" s="9" t="s">
        <v>86</v>
      </c>
      <c r="D344" s="14" t="s">
        <v>10</v>
      </c>
      <c r="E344" s="14" t="s">
        <v>10</v>
      </c>
      <c r="F344" s="14" t="s">
        <v>10</v>
      </c>
      <c r="G344" s="14" t="s">
        <v>10</v>
      </c>
      <c r="H344" s="9" t="s">
        <v>10</v>
      </c>
      <c r="I344" s="15"/>
      <c r="J344" s="19" t="str">
        <f>IF($A344="","",1+IF(D344="Y",1+IF(E344="Y",1+IF(F344="Y",1+IF(G344="Y",1,0),0),0),0))</f>
        <v/>
      </c>
      <c r="K344" s="14"/>
      <c r="L344" s="14" t="str">
        <f>IF(OR(J344="",K344=""),"",MAX(0,K344-J344))</f>
        <v/>
      </c>
      <c r="M344" s="9" t="s">
        <v>10</v>
      </c>
    </row>
    <row r="345" spans="1:13" s="9" customFormat="1" x14ac:dyDescent="0.25">
      <c r="A345" s="9" t="s">
        <v>10</v>
      </c>
      <c r="B345" s="14">
        <v>10</v>
      </c>
      <c r="C345" s="9" t="s">
        <v>89</v>
      </c>
      <c r="D345" s="14" t="s">
        <v>10</v>
      </c>
      <c r="E345" s="14" t="s">
        <v>10</v>
      </c>
      <c r="F345" s="14" t="s">
        <v>10</v>
      </c>
      <c r="G345" s="14" t="s">
        <v>10</v>
      </c>
      <c r="H345" s="9" t="s">
        <v>10</v>
      </c>
      <c r="I345" s="15"/>
      <c r="J345" s="19" t="str">
        <f>IF($A345="","",1+IF(D345="Y",1+IF(E345="Y",1+IF(F345="Y",1+IF(G345="Y",1,0),0),0),0))</f>
        <v/>
      </c>
      <c r="K345" s="14"/>
      <c r="L345" s="14" t="str">
        <f>IF(OR(J345="",K345=""),"",MAX(0,K345-J345))</f>
        <v/>
      </c>
      <c r="M345" s="9" t="s">
        <v>10</v>
      </c>
    </row>
  </sheetData>
  <autoFilter ref="A5:M345"/>
  <mergeCells count="4">
    <mergeCell ref="A1:M1"/>
    <mergeCell ref="A2:M2"/>
    <mergeCell ref="A3:M3"/>
    <mergeCell ref="A4:M4"/>
  </mergeCells>
  <conditionalFormatting sqref="I6:I345">
    <cfRule type="expression" dxfId="0" priority="1">
      <formula>AND(ISNUMBER(I6),I6&lt;EDATE(TODAY(),-12))</formula>
    </cfRule>
  </conditionalFormatting>
  <dataValidations count="3">
    <dataValidation type="list" allowBlank="1" showErrorMessage="1" errorTitle="Entity" error="Entity" sqref="A6:A345">
      <formula1>'Entities'!$A$6:$A$39</formula1>
    </dataValidation>
    <dataValidation type="list" allowBlank="1" showErrorMessage="1" errorTitle="Level met (Y/N)" error="Y / N" sqref="D6:G345">
      <formula1>"Y,N"</formula1>
    </dataValidation>
    <dataValidation type="list" allowBlank="1" showErrorMessage="1" errorTitle="Target" error="1 / 2 / 3 / 4 / 5" sqref="K6:K345">
      <formula1>"1,2,3,4,5"</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workbookViewId="0">
      <pane xSplit="1" ySplit="5" topLeftCell="B6" activePane="bottomRight" state="frozen"/>
      <selection pane="bottomRight"/>
    </sheetView>
  </sheetViews>
  <sheetFormatPr defaultRowHeight="15" outlineLevelRow="0" outlineLevelCol="0" x14ac:dyDescent="55"/>
  <cols>
    <col min="1" max="1" width="32" customWidth="1"/>
    <col min="13" max="13" width="11" customWidth="1"/>
    <col min="14" max="14" width="22" customWidth="1"/>
    <col min="15" max="15" width="11" customWidth="1"/>
  </cols>
  <sheetData>
    <row r="1" ht="24" customHeight="1" spans="1:15" x14ac:dyDescent="0.25">
      <c r="A1" s="1" t="s">
        <v>226</v>
      </c>
      <c r="B1" s="1"/>
      <c r="C1" s="1"/>
      <c r="D1" s="1"/>
      <c r="E1" s="1"/>
      <c r="F1" s="1"/>
      <c r="G1" s="1"/>
      <c r="H1" s="1"/>
      <c r="I1" s="1"/>
      <c r="J1" s="1"/>
      <c r="K1" s="1"/>
      <c r="L1" s="1"/>
      <c r="M1" s="1"/>
      <c r="N1" s="1"/>
      <c r="O1" s="1"/>
    </row>
    <row r="2" ht="28" customHeight="1" spans="1:15" x14ac:dyDescent="0.25">
      <c r="A2" s="2" t="s">
        <v>227</v>
      </c>
      <c r="B2" s="2"/>
      <c r="C2" s="2"/>
      <c r="D2" s="2"/>
      <c r="E2" s="2"/>
      <c r="F2" s="2"/>
      <c r="G2" s="2"/>
      <c r="H2" s="2"/>
      <c r="I2" s="2"/>
      <c r="J2" s="2"/>
      <c r="K2" s="2"/>
      <c r="L2" s="2"/>
      <c r="M2" s="2"/>
      <c r="N2" s="2"/>
      <c r="O2" s="2"/>
    </row>
    <row r="3" ht="28" customHeight="1" spans="1:15" x14ac:dyDescent="0.25">
      <c r="A3" s="3" t="s">
        <v>2</v>
      </c>
      <c r="B3" s="3"/>
      <c r="C3" s="3"/>
      <c r="D3" s="3"/>
      <c r="E3" s="3"/>
      <c r="F3" s="3"/>
      <c r="G3" s="3"/>
      <c r="H3" s="3"/>
      <c r="I3" s="3"/>
      <c r="J3" s="3"/>
      <c r="K3" s="3"/>
      <c r="L3" s="3"/>
      <c r="M3" s="3"/>
      <c r="N3" s="3"/>
      <c r="O3" s="3"/>
    </row>
    <row r="4" ht="18" customHeight="1" spans="1:15" x14ac:dyDescent="0.25">
      <c r="A4" s="4" t="s">
        <v>3</v>
      </c>
      <c r="B4" s="4"/>
      <c r="C4" s="4"/>
      <c r="D4" s="4"/>
      <c r="E4" s="4"/>
      <c r="F4" s="4"/>
      <c r="G4" s="4"/>
      <c r="H4" s="4"/>
      <c r="I4" s="4"/>
      <c r="J4" s="4"/>
      <c r="K4" s="4"/>
      <c r="L4" s="4"/>
      <c r="M4" s="4"/>
      <c r="N4" s="4"/>
      <c r="O4" s="4"/>
    </row>
    <row r="5" ht="30" customHeight="1" spans="1:15" x14ac:dyDescent="0.25">
      <c r="A5" s="8" t="s">
        <v>190</v>
      </c>
      <c r="B5" s="20" t="s">
        <v>228</v>
      </c>
      <c r="C5" s="20" t="s">
        <v>64</v>
      </c>
      <c r="D5" s="20" t="s">
        <v>67</v>
      </c>
      <c r="E5" s="20" t="s">
        <v>70</v>
      </c>
      <c r="F5" s="20" t="s">
        <v>73</v>
      </c>
      <c r="G5" s="20" t="s">
        <v>76</v>
      </c>
      <c r="H5" s="20" t="s">
        <v>79</v>
      </c>
      <c r="I5" s="20" t="s">
        <v>82</v>
      </c>
      <c r="J5" s="20" t="s">
        <v>85</v>
      </c>
      <c r="K5" s="20" t="s">
        <v>88</v>
      </c>
      <c r="L5" s="20" t="s">
        <v>91</v>
      </c>
      <c r="M5" s="20" t="s">
        <v>229</v>
      </c>
      <c r="N5" s="8" t="s">
        <v>230</v>
      </c>
      <c r="O5" s="20" t="s">
        <v>231</v>
      </c>
    </row>
    <row r="6" spans="1:15" x14ac:dyDescent="0.25">
      <c r="A6" s="9" t="str">
        <f>IF('Entities'!A6="","",'Entities'!A6)</f>
        <v>Head office</v>
      </c>
      <c r="B6" s="14">
        <f>IF($A6="","",'Entities'!C6)</f>
        <v>3</v>
      </c>
      <c r="C6" s="14">
        <f>IF($A6="","",IF(COUNTIFS('Assessment'!$A$6:$A$345,$A6,'Assessment'!$B$6:$B$345,1)=0,"",SUMIFS('Assessment'!$J$6:$J$345,'Assessment'!$A$6:$A$345,$A6,'Assessment'!$B$6:$B$345,1)))</f>
        <v>3</v>
      </c>
      <c r="D6" s="14">
        <f>IF($A6="","",IF(COUNTIFS('Assessment'!$A$6:$A$345,$A6,'Assessment'!$B$6:$B$345,2)=0,"",SUMIFS('Assessment'!$J$6:$J$345,'Assessment'!$A$6:$A$345,$A6,'Assessment'!$B$6:$B$345,2)))</f>
        <v>3</v>
      </c>
      <c r="E6" s="14">
        <f>IF($A6="","",IF(COUNTIFS('Assessment'!$A$6:$A$345,$A6,'Assessment'!$B$6:$B$345,3)=0,"",SUMIFS('Assessment'!$J$6:$J$345,'Assessment'!$A$6:$A$345,$A6,'Assessment'!$B$6:$B$345,3)))</f>
        <v>3</v>
      </c>
      <c r="F6" s="14">
        <f>IF($A6="","",IF(COUNTIFS('Assessment'!$A$6:$A$345,$A6,'Assessment'!$B$6:$B$345,4)=0,"",SUMIFS('Assessment'!$J$6:$J$345,'Assessment'!$A$6:$A$345,$A6,'Assessment'!$B$6:$B$345,4)))</f>
        <v>3</v>
      </c>
      <c r="G6" s="14">
        <f>IF($A6="","",IF(COUNTIFS('Assessment'!$A$6:$A$345,$A6,'Assessment'!$B$6:$B$345,5)=0,"",SUMIFS('Assessment'!$J$6:$J$345,'Assessment'!$A$6:$A$345,$A6,'Assessment'!$B$6:$B$345,5)))</f>
        <v>2</v>
      </c>
      <c r="H6" s="14">
        <f>IF($A6="","",IF(COUNTIFS('Assessment'!$A$6:$A$345,$A6,'Assessment'!$B$6:$B$345,6)=0,"",SUMIFS('Assessment'!$J$6:$J$345,'Assessment'!$A$6:$A$345,$A6,'Assessment'!$B$6:$B$345,6)))</f>
        <v>3</v>
      </c>
      <c r="I6" s="14">
        <f>IF($A6="","",IF(COUNTIFS('Assessment'!$A$6:$A$345,$A6,'Assessment'!$B$6:$B$345,7)=0,"",SUMIFS('Assessment'!$J$6:$J$345,'Assessment'!$A$6:$A$345,$A6,'Assessment'!$B$6:$B$345,7)))</f>
        <v>3</v>
      </c>
      <c r="J6" s="14">
        <f>IF($A6="","",IF(COUNTIFS('Assessment'!$A$6:$A$345,$A6,'Assessment'!$B$6:$B$345,8)=0,"",SUMIFS('Assessment'!$J$6:$J$345,'Assessment'!$A$6:$A$345,$A6,'Assessment'!$B$6:$B$345,8)))</f>
        <v>3</v>
      </c>
      <c r="K6" s="14">
        <f>IF($A6="","",IF(COUNTIFS('Assessment'!$A$6:$A$345,$A6,'Assessment'!$B$6:$B$345,9)=0,"",SUMIFS('Assessment'!$J$6:$J$345,'Assessment'!$A$6:$A$345,$A6,'Assessment'!$B$6:$B$345,9)))</f>
        <v>2</v>
      </c>
      <c r="L6" s="14">
        <f>IF($A6="","",IF(COUNTIFS('Assessment'!$A$6:$A$345,$A6,'Assessment'!$B$6:$B$345,10)=0,"",SUMIFS('Assessment'!$J$6:$J$345,'Assessment'!$A$6:$A$345,$A6,'Assessment'!$B$6:$B$345,10)))</f>
        <v>3</v>
      </c>
      <c r="M6" s="21">
        <f>IF(COUNT(C6:L6)=0,"",ROUND(AVERAGE(C6:L6),1))</f>
        <v>2.8</v>
      </c>
      <c r="N6" s="22" t="str">
        <f>IF(COUNT(C6:L6)=0,"",INDEX($C$5:$L$5,MATCH(MIN(C6:L6),C6:L6,0))&amp;" ("&amp;MIN(C6:L6)&amp;")")</f>
        <v>Strat. (2)</v>
      </c>
      <c r="O6" s="19" t="str">
        <f>IF(AND($B6=3,OR(E6=1,H6=1,I6=1,J6=1)),"YES","")</f>
        <v/>
      </c>
    </row>
    <row r="7" spans="1:15" x14ac:dyDescent="0.25">
      <c r="A7" s="9" t="str">
        <f>IF('Entities'!A7="","",'Entities'!A7)</f>
        <v>Plant, Belgium</v>
      </c>
      <c r="B7" s="14">
        <f>IF($A7="","",'Entities'!C7)</f>
        <v>3</v>
      </c>
      <c r="C7" s="14">
        <f>IF($A7="","",IF(COUNTIFS('Assessment'!$A$6:$A$345,$A7,'Assessment'!$B$6:$B$345,1)=0,"",SUMIFS('Assessment'!$J$6:$J$345,'Assessment'!$A$6:$A$345,$A7,'Assessment'!$B$6:$B$345,1)))</f>
        <v>2</v>
      </c>
      <c r="D7" s="14">
        <f>IF($A7="","",IF(COUNTIFS('Assessment'!$A$6:$A$345,$A7,'Assessment'!$B$6:$B$345,2)=0,"",SUMIFS('Assessment'!$J$6:$J$345,'Assessment'!$A$6:$A$345,$A7,'Assessment'!$B$6:$B$345,2)))</f>
        <v>2</v>
      </c>
      <c r="E7" s="14">
        <f>IF($A7="","",IF(COUNTIFS('Assessment'!$A$6:$A$345,$A7,'Assessment'!$B$6:$B$345,3)=0,"",SUMIFS('Assessment'!$J$6:$J$345,'Assessment'!$A$6:$A$345,$A7,'Assessment'!$B$6:$B$345,3)))</f>
        <v>3</v>
      </c>
      <c r="F7" s="14">
        <f>IF($A7="","",IF(COUNTIFS('Assessment'!$A$6:$A$345,$A7,'Assessment'!$B$6:$B$345,4)=0,"",SUMIFS('Assessment'!$J$6:$J$345,'Assessment'!$A$6:$A$345,$A7,'Assessment'!$B$6:$B$345,4)))</f>
        <v>2</v>
      </c>
      <c r="G7" s="14">
        <f>IF($A7="","",IF(COUNTIFS('Assessment'!$A$6:$A$345,$A7,'Assessment'!$B$6:$B$345,5)=0,"",SUMIFS('Assessment'!$J$6:$J$345,'Assessment'!$A$6:$A$345,$A7,'Assessment'!$B$6:$B$345,5)))</f>
        <v>2</v>
      </c>
      <c r="H7" s="14">
        <f>IF($A7="","",IF(COUNTIFS('Assessment'!$A$6:$A$345,$A7,'Assessment'!$B$6:$B$345,6)=0,"",SUMIFS('Assessment'!$J$6:$J$345,'Assessment'!$A$6:$A$345,$A7,'Assessment'!$B$6:$B$345,6)))</f>
        <v>2</v>
      </c>
      <c r="I7" s="14">
        <f>IF($A7="","",IF(COUNTIFS('Assessment'!$A$6:$A$345,$A7,'Assessment'!$B$6:$B$345,7)=0,"",SUMIFS('Assessment'!$J$6:$J$345,'Assessment'!$A$6:$A$345,$A7,'Assessment'!$B$6:$B$345,7)))</f>
        <v>2</v>
      </c>
      <c r="J7" s="14">
        <f>IF($A7="","",IF(COUNTIFS('Assessment'!$A$6:$A$345,$A7,'Assessment'!$B$6:$B$345,8)=0,"",SUMIFS('Assessment'!$J$6:$J$345,'Assessment'!$A$6:$A$345,$A7,'Assessment'!$B$6:$B$345,8)))</f>
        <v>1</v>
      </c>
      <c r="K7" s="14">
        <f>IF($A7="","",IF(COUNTIFS('Assessment'!$A$6:$A$345,$A7,'Assessment'!$B$6:$B$345,9)=0,"",SUMIFS('Assessment'!$J$6:$J$345,'Assessment'!$A$6:$A$345,$A7,'Assessment'!$B$6:$B$345,9)))</f>
        <v>2</v>
      </c>
      <c r="L7" s="14">
        <f>IF($A7="","",IF(COUNTIFS('Assessment'!$A$6:$A$345,$A7,'Assessment'!$B$6:$B$345,10)=0,"",SUMIFS('Assessment'!$J$6:$J$345,'Assessment'!$A$6:$A$345,$A7,'Assessment'!$B$6:$B$345,10)))</f>
        <v>2</v>
      </c>
      <c r="M7" s="21">
        <f>IF(COUNT(C7:L7)=0,"",ROUND(AVERAGE(C7:L7),1))</f>
        <v>2</v>
      </c>
      <c r="N7" s="22" t="str">
        <f>IF(COUNT(C7:L7)=0,"",INDEX($C$5:$L$5,MATCH(MIN(C7:L7),C7:L7,0))&amp;" ("&amp;MIN(C7:L7)&amp;")")</f>
        <v>Comm. (1)</v>
      </c>
      <c r="O7" s="19" t="str">
        <f>IF(AND($B7=3,OR(E7=1,H7=1,I7=1,J7=1)),"YES","")</f>
        <v>YES</v>
      </c>
    </row>
    <row r="8" spans="1:15" x14ac:dyDescent="0.25">
      <c r="A8" s="9" t="str">
        <f>IF('Entities'!A8="","",'Entities'!A8)</f>
        <v>Distribution, Spain</v>
      </c>
      <c r="B8" s="14">
        <f>IF($A8="","",'Entities'!C8)</f>
        <v>2</v>
      </c>
      <c r="C8" s="14">
        <f>IF($A8="","",IF(COUNTIFS('Assessment'!$A$6:$A$345,$A8,'Assessment'!$B$6:$B$345,1)=0,"",SUMIFS('Assessment'!$J$6:$J$345,'Assessment'!$A$6:$A$345,$A8,'Assessment'!$B$6:$B$345,1)))</f>
        <v>2</v>
      </c>
      <c r="D8" s="14">
        <f>IF($A8="","",IF(COUNTIFS('Assessment'!$A$6:$A$345,$A8,'Assessment'!$B$6:$B$345,2)=0,"",SUMIFS('Assessment'!$J$6:$J$345,'Assessment'!$A$6:$A$345,$A8,'Assessment'!$B$6:$B$345,2)))</f>
        <v>2</v>
      </c>
      <c r="E8" s="14">
        <f>IF($A8="","",IF(COUNTIFS('Assessment'!$A$6:$A$345,$A8,'Assessment'!$B$6:$B$345,3)=0,"",SUMIFS('Assessment'!$J$6:$J$345,'Assessment'!$A$6:$A$345,$A8,'Assessment'!$B$6:$B$345,3)))</f>
        <v>1</v>
      </c>
      <c r="F8" s="14">
        <f>IF($A8="","",IF(COUNTIFS('Assessment'!$A$6:$A$345,$A8,'Assessment'!$B$6:$B$345,4)=0,"",SUMIFS('Assessment'!$J$6:$J$345,'Assessment'!$A$6:$A$345,$A8,'Assessment'!$B$6:$B$345,4)))</f>
        <v>2</v>
      </c>
      <c r="G8" s="14">
        <f>IF($A8="","",IF(COUNTIFS('Assessment'!$A$6:$A$345,$A8,'Assessment'!$B$6:$B$345,5)=0,"",SUMIFS('Assessment'!$J$6:$J$345,'Assessment'!$A$6:$A$345,$A8,'Assessment'!$B$6:$B$345,5)))</f>
        <v>2</v>
      </c>
      <c r="H8" s="14">
        <f>IF($A8="","",IF(COUNTIFS('Assessment'!$A$6:$A$345,$A8,'Assessment'!$B$6:$B$345,6)=0,"",SUMIFS('Assessment'!$J$6:$J$345,'Assessment'!$A$6:$A$345,$A8,'Assessment'!$B$6:$B$345,6)))</f>
        <v>2</v>
      </c>
      <c r="I8" s="14">
        <f>IF($A8="","",IF(COUNTIFS('Assessment'!$A$6:$A$345,$A8,'Assessment'!$B$6:$B$345,7)=0,"",SUMIFS('Assessment'!$J$6:$J$345,'Assessment'!$A$6:$A$345,$A8,'Assessment'!$B$6:$B$345,7)))</f>
        <v>1</v>
      </c>
      <c r="J8" s="14">
        <f>IF($A8="","",IF(COUNTIFS('Assessment'!$A$6:$A$345,$A8,'Assessment'!$B$6:$B$345,8)=0,"",SUMIFS('Assessment'!$J$6:$J$345,'Assessment'!$A$6:$A$345,$A8,'Assessment'!$B$6:$B$345,8)))</f>
        <v>2</v>
      </c>
      <c r="K8" s="14">
        <f>IF($A8="","",IF(COUNTIFS('Assessment'!$A$6:$A$345,$A8,'Assessment'!$B$6:$B$345,9)=0,"",SUMIFS('Assessment'!$J$6:$J$345,'Assessment'!$A$6:$A$345,$A8,'Assessment'!$B$6:$B$345,9)))</f>
        <v>1</v>
      </c>
      <c r="L8" s="14">
        <f>IF($A8="","",IF(COUNTIFS('Assessment'!$A$6:$A$345,$A8,'Assessment'!$B$6:$B$345,10)=0,"",SUMIFS('Assessment'!$J$6:$J$345,'Assessment'!$A$6:$A$345,$A8,'Assessment'!$B$6:$B$345,10)))</f>
        <v>1</v>
      </c>
      <c r="M8" s="21">
        <f>IF(COUNT(C8:L8)=0,"",ROUND(AVERAGE(C8:L8),1))</f>
        <v>1.6</v>
      </c>
      <c r="N8" s="22" t="str">
        <f>IF(COUNT(C8:L8)=0,"",INDEX($C$5:$L$5,MATCH(MIN(C8:L8),C8:L8,0))&amp;" ("&amp;MIN(C8:L8)&amp;")")</f>
        <v>BIA (1)</v>
      </c>
      <c r="O8" s="19" t="str">
        <f>IF(AND($B8=3,OR(E8=1,H8=1,I8=1,J8=1)),"YES","")</f>
        <v/>
      </c>
    </row>
    <row r="9" spans="1:15" x14ac:dyDescent="0.25">
      <c r="A9" s="9" t="str">
        <f>IF('Entities'!A9="","",'Entities'!A9)</f>
        <v>Services subsidiary</v>
      </c>
      <c r="B9" s="14">
        <f>IF($A9="","",'Entities'!C9)</f>
        <v>1</v>
      </c>
      <c r="C9" s="14">
        <f>IF($A9="","",IF(COUNTIFS('Assessment'!$A$6:$A$345,$A9,'Assessment'!$B$6:$B$345,1)=0,"",SUMIFS('Assessment'!$J$6:$J$345,'Assessment'!$A$6:$A$345,$A9,'Assessment'!$B$6:$B$345,1)))</f>
        <v>2</v>
      </c>
      <c r="D9" s="14">
        <f>IF($A9="","",IF(COUNTIFS('Assessment'!$A$6:$A$345,$A9,'Assessment'!$B$6:$B$345,2)=0,"",SUMIFS('Assessment'!$J$6:$J$345,'Assessment'!$A$6:$A$345,$A9,'Assessment'!$B$6:$B$345,2)))</f>
        <v>2</v>
      </c>
      <c r="E9" s="14">
        <f>IF($A9="","",IF(COUNTIFS('Assessment'!$A$6:$A$345,$A9,'Assessment'!$B$6:$B$345,3)=0,"",SUMIFS('Assessment'!$J$6:$J$345,'Assessment'!$A$6:$A$345,$A9,'Assessment'!$B$6:$B$345,3)))</f>
        <v>1</v>
      </c>
      <c r="F9" s="14">
        <f>IF($A9="","",IF(COUNTIFS('Assessment'!$A$6:$A$345,$A9,'Assessment'!$B$6:$B$345,4)=0,"",SUMIFS('Assessment'!$J$6:$J$345,'Assessment'!$A$6:$A$345,$A9,'Assessment'!$B$6:$B$345,4)))</f>
        <v>1</v>
      </c>
      <c r="G9" s="14">
        <f>IF($A9="","",IF(COUNTIFS('Assessment'!$A$6:$A$345,$A9,'Assessment'!$B$6:$B$345,5)=0,"",SUMIFS('Assessment'!$J$6:$J$345,'Assessment'!$A$6:$A$345,$A9,'Assessment'!$B$6:$B$345,5)))</f>
        <v>2</v>
      </c>
      <c r="H9" s="14">
        <f>IF($A9="","",IF(COUNTIFS('Assessment'!$A$6:$A$345,$A9,'Assessment'!$B$6:$B$345,6)=0,"",SUMIFS('Assessment'!$J$6:$J$345,'Assessment'!$A$6:$A$345,$A9,'Assessment'!$B$6:$B$345,6)))</f>
        <v>1</v>
      </c>
      <c r="I9" s="14">
        <f>IF($A9="","",IF(COUNTIFS('Assessment'!$A$6:$A$345,$A9,'Assessment'!$B$6:$B$345,7)=0,"",SUMIFS('Assessment'!$J$6:$J$345,'Assessment'!$A$6:$A$345,$A9,'Assessment'!$B$6:$B$345,7)))</f>
        <v>1</v>
      </c>
      <c r="J9" s="14">
        <f>IF($A9="","",IF(COUNTIFS('Assessment'!$A$6:$A$345,$A9,'Assessment'!$B$6:$B$345,8)=0,"",SUMIFS('Assessment'!$J$6:$J$345,'Assessment'!$A$6:$A$345,$A9,'Assessment'!$B$6:$B$345,8)))</f>
        <v>2</v>
      </c>
      <c r="K9" s="14">
        <f>IF($A9="","",IF(COUNTIFS('Assessment'!$A$6:$A$345,$A9,'Assessment'!$B$6:$B$345,9)=0,"",SUMIFS('Assessment'!$J$6:$J$345,'Assessment'!$A$6:$A$345,$A9,'Assessment'!$B$6:$B$345,9)))</f>
        <v>1</v>
      </c>
      <c r="L9" s="14">
        <f>IF($A9="","",IF(COUNTIFS('Assessment'!$A$6:$A$345,$A9,'Assessment'!$B$6:$B$345,10)=0,"",SUMIFS('Assessment'!$J$6:$J$345,'Assessment'!$A$6:$A$345,$A9,'Assessment'!$B$6:$B$345,10)))</f>
        <v>2</v>
      </c>
      <c r="M9" s="21">
        <f>IF(COUNT(C9:L9)=0,"",ROUND(AVERAGE(C9:L9),1))</f>
        <v>1.5</v>
      </c>
      <c r="N9" s="22" t="str">
        <f>IF(COUNT(C9:L9)=0,"",INDEX($C$5:$L$5,MATCH(MIN(C9:L9),C9:L9,0))&amp;" ("&amp;MIN(C9:L9)&amp;")")</f>
        <v>BIA (1)</v>
      </c>
      <c r="O9" s="19" t="str">
        <f>IF(AND($B9=3,OR(E9=1,H9=1,I9=1,J9=1)),"YES","")</f>
        <v/>
      </c>
    </row>
    <row r="10" spans="1:15" x14ac:dyDescent="0.25">
      <c r="A10" s="9" t="str">
        <f>IF('Entities'!A10="","",'Entities'!A10)</f>
        <v/>
      </c>
      <c r="B10" s="14" t="str">
        <f>IF($A10="","",'Entities'!C10)</f>
        <v/>
      </c>
      <c r="C10" s="14" t="str">
        <f>IF($A10="","",IF(COUNTIFS('Assessment'!$A$6:$A$345,$A10,'Assessment'!$B$6:$B$345,1)=0,"",SUMIFS('Assessment'!$J$6:$J$345,'Assessment'!$A$6:$A$345,$A10,'Assessment'!$B$6:$B$345,1)))</f>
        <v/>
      </c>
      <c r="D10" s="14" t="str">
        <f>IF($A10="","",IF(COUNTIFS('Assessment'!$A$6:$A$345,$A10,'Assessment'!$B$6:$B$345,2)=0,"",SUMIFS('Assessment'!$J$6:$J$345,'Assessment'!$A$6:$A$345,$A10,'Assessment'!$B$6:$B$345,2)))</f>
        <v/>
      </c>
      <c r="E10" s="14" t="str">
        <f>IF($A10="","",IF(COUNTIFS('Assessment'!$A$6:$A$345,$A10,'Assessment'!$B$6:$B$345,3)=0,"",SUMIFS('Assessment'!$J$6:$J$345,'Assessment'!$A$6:$A$345,$A10,'Assessment'!$B$6:$B$345,3)))</f>
        <v/>
      </c>
      <c r="F10" s="14" t="str">
        <f>IF($A10="","",IF(COUNTIFS('Assessment'!$A$6:$A$345,$A10,'Assessment'!$B$6:$B$345,4)=0,"",SUMIFS('Assessment'!$J$6:$J$345,'Assessment'!$A$6:$A$345,$A10,'Assessment'!$B$6:$B$345,4)))</f>
        <v/>
      </c>
      <c r="G10" s="14" t="str">
        <f>IF($A10="","",IF(COUNTIFS('Assessment'!$A$6:$A$345,$A10,'Assessment'!$B$6:$B$345,5)=0,"",SUMIFS('Assessment'!$J$6:$J$345,'Assessment'!$A$6:$A$345,$A10,'Assessment'!$B$6:$B$345,5)))</f>
        <v/>
      </c>
      <c r="H10" s="14" t="str">
        <f>IF($A10="","",IF(COUNTIFS('Assessment'!$A$6:$A$345,$A10,'Assessment'!$B$6:$B$345,6)=0,"",SUMIFS('Assessment'!$J$6:$J$345,'Assessment'!$A$6:$A$345,$A10,'Assessment'!$B$6:$B$345,6)))</f>
        <v/>
      </c>
      <c r="I10" s="14" t="str">
        <f>IF($A10="","",IF(COUNTIFS('Assessment'!$A$6:$A$345,$A10,'Assessment'!$B$6:$B$345,7)=0,"",SUMIFS('Assessment'!$J$6:$J$345,'Assessment'!$A$6:$A$345,$A10,'Assessment'!$B$6:$B$345,7)))</f>
        <v/>
      </c>
      <c r="J10" s="14" t="str">
        <f>IF($A10="","",IF(COUNTIFS('Assessment'!$A$6:$A$345,$A10,'Assessment'!$B$6:$B$345,8)=0,"",SUMIFS('Assessment'!$J$6:$J$345,'Assessment'!$A$6:$A$345,$A10,'Assessment'!$B$6:$B$345,8)))</f>
        <v/>
      </c>
      <c r="K10" s="14" t="str">
        <f>IF($A10="","",IF(COUNTIFS('Assessment'!$A$6:$A$345,$A10,'Assessment'!$B$6:$B$345,9)=0,"",SUMIFS('Assessment'!$J$6:$J$345,'Assessment'!$A$6:$A$345,$A10,'Assessment'!$B$6:$B$345,9)))</f>
        <v/>
      </c>
      <c r="L10" s="14" t="str">
        <f>IF($A10="","",IF(COUNTIFS('Assessment'!$A$6:$A$345,$A10,'Assessment'!$B$6:$B$345,10)=0,"",SUMIFS('Assessment'!$J$6:$J$345,'Assessment'!$A$6:$A$345,$A10,'Assessment'!$B$6:$B$345,10)))</f>
        <v/>
      </c>
      <c r="M10" s="21" t="str">
        <f>IF(COUNT(C10:L10)=0,"",ROUND(AVERAGE(C10:L10),1))</f>
        <v/>
      </c>
      <c r="N10" s="22" t="str">
        <f>IF(COUNT(C10:L10)=0,"",INDEX($C$5:$L$5,MATCH(MIN(C10:L10),C10:L10,0))&amp;" ("&amp;MIN(C10:L10)&amp;")")</f>
        <v/>
      </c>
      <c r="O10" s="19" t="str">
        <f>IF(AND($B10=3,OR(E10=1,H10=1,I10=1,J10=1)),"YES","")</f>
        <v/>
      </c>
    </row>
    <row r="11" spans="1:15" x14ac:dyDescent="0.25">
      <c r="A11" s="9" t="str">
        <f>IF('Entities'!A11="","",'Entities'!A11)</f>
        <v/>
      </c>
      <c r="B11" s="14" t="str">
        <f>IF($A11="","",'Entities'!C11)</f>
        <v/>
      </c>
      <c r="C11" s="14" t="str">
        <f>IF($A11="","",IF(COUNTIFS('Assessment'!$A$6:$A$345,$A11,'Assessment'!$B$6:$B$345,1)=0,"",SUMIFS('Assessment'!$J$6:$J$345,'Assessment'!$A$6:$A$345,$A11,'Assessment'!$B$6:$B$345,1)))</f>
        <v/>
      </c>
      <c r="D11" s="14" t="str">
        <f>IF($A11="","",IF(COUNTIFS('Assessment'!$A$6:$A$345,$A11,'Assessment'!$B$6:$B$345,2)=0,"",SUMIFS('Assessment'!$J$6:$J$345,'Assessment'!$A$6:$A$345,$A11,'Assessment'!$B$6:$B$345,2)))</f>
        <v/>
      </c>
      <c r="E11" s="14" t="str">
        <f>IF($A11="","",IF(COUNTIFS('Assessment'!$A$6:$A$345,$A11,'Assessment'!$B$6:$B$345,3)=0,"",SUMIFS('Assessment'!$J$6:$J$345,'Assessment'!$A$6:$A$345,$A11,'Assessment'!$B$6:$B$345,3)))</f>
        <v/>
      </c>
      <c r="F11" s="14" t="str">
        <f>IF($A11="","",IF(COUNTIFS('Assessment'!$A$6:$A$345,$A11,'Assessment'!$B$6:$B$345,4)=0,"",SUMIFS('Assessment'!$J$6:$J$345,'Assessment'!$A$6:$A$345,$A11,'Assessment'!$B$6:$B$345,4)))</f>
        <v/>
      </c>
      <c r="G11" s="14" t="str">
        <f>IF($A11="","",IF(COUNTIFS('Assessment'!$A$6:$A$345,$A11,'Assessment'!$B$6:$B$345,5)=0,"",SUMIFS('Assessment'!$J$6:$J$345,'Assessment'!$A$6:$A$345,$A11,'Assessment'!$B$6:$B$345,5)))</f>
        <v/>
      </c>
      <c r="H11" s="14" t="str">
        <f>IF($A11="","",IF(COUNTIFS('Assessment'!$A$6:$A$345,$A11,'Assessment'!$B$6:$B$345,6)=0,"",SUMIFS('Assessment'!$J$6:$J$345,'Assessment'!$A$6:$A$345,$A11,'Assessment'!$B$6:$B$345,6)))</f>
        <v/>
      </c>
      <c r="I11" s="14" t="str">
        <f>IF($A11="","",IF(COUNTIFS('Assessment'!$A$6:$A$345,$A11,'Assessment'!$B$6:$B$345,7)=0,"",SUMIFS('Assessment'!$J$6:$J$345,'Assessment'!$A$6:$A$345,$A11,'Assessment'!$B$6:$B$345,7)))</f>
        <v/>
      </c>
      <c r="J11" s="14" t="str">
        <f>IF($A11="","",IF(COUNTIFS('Assessment'!$A$6:$A$345,$A11,'Assessment'!$B$6:$B$345,8)=0,"",SUMIFS('Assessment'!$J$6:$J$345,'Assessment'!$A$6:$A$345,$A11,'Assessment'!$B$6:$B$345,8)))</f>
        <v/>
      </c>
      <c r="K11" s="14" t="str">
        <f>IF($A11="","",IF(COUNTIFS('Assessment'!$A$6:$A$345,$A11,'Assessment'!$B$6:$B$345,9)=0,"",SUMIFS('Assessment'!$J$6:$J$345,'Assessment'!$A$6:$A$345,$A11,'Assessment'!$B$6:$B$345,9)))</f>
        <v/>
      </c>
      <c r="L11" s="14" t="str">
        <f>IF($A11="","",IF(COUNTIFS('Assessment'!$A$6:$A$345,$A11,'Assessment'!$B$6:$B$345,10)=0,"",SUMIFS('Assessment'!$J$6:$J$345,'Assessment'!$A$6:$A$345,$A11,'Assessment'!$B$6:$B$345,10)))</f>
        <v/>
      </c>
      <c r="M11" s="21" t="str">
        <f>IF(COUNT(C11:L11)=0,"",ROUND(AVERAGE(C11:L11),1))</f>
        <v/>
      </c>
      <c r="N11" s="22" t="str">
        <f>IF(COUNT(C11:L11)=0,"",INDEX($C$5:$L$5,MATCH(MIN(C11:L11),C11:L11,0))&amp;" ("&amp;MIN(C11:L11)&amp;")")</f>
        <v/>
      </c>
      <c r="O11" s="19" t="str">
        <f>IF(AND($B11=3,OR(E11=1,H11=1,I11=1,J11=1)),"YES","")</f>
        <v/>
      </c>
    </row>
    <row r="12" spans="1:15" x14ac:dyDescent="0.25">
      <c r="A12" s="9" t="str">
        <f>IF('Entities'!A12="","",'Entities'!A12)</f>
        <v/>
      </c>
      <c r="B12" s="14" t="str">
        <f>IF($A12="","",'Entities'!C12)</f>
        <v/>
      </c>
      <c r="C12" s="14" t="str">
        <f>IF($A12="","",IF(COUNTIFS('Assessment'!$A$6:$A$345,$A12,'Assessment'!$B$6:$B$345,1)=0,"",SUMIFS('Assessment'!$J$6:$J$345,'Assessment'!$A$6:$A$345,$A12,'Assessment'!$B$6:$B$345,1)))</f>
        <v/>
      </c>
      <c r="D12" s="14" t="str">
        <f>IF($A12="","",IF(COUNTIFS('Assessment'!$A$6:$A$345,$A12,'Assessment'!$B$6:$B$345,2)=0,"",SUMIFS('Assessment'!$J$6:$J$345,'Assessment'!$A$6:$A$345,$A12,'Assessment'!$B$6:$B$345,2)))</f>
        <v/>
      </c>
      <c r="E12" s="14" t="str">
        <f>IF($A12="","",IF(COUNTIFS('Assessment'!$A$6:$A$345,$A12,'Assessment'!$B$6:$B$345,3)=0,"",SUMIFS('Assessment'!$J$6:$J$345,'Assessment'!$A$6:$A$345,$A12,'Assessment'!$B$6:$B$345,3)))</f>
        <v/>
      </c>
      <c r="F12" s="14" t="str">
        <f>IF($A12="","",IF(COUNTIFS('Assessment'!$A$6:$A$345,$A12,'Assessment'!$B$6:$B$345,4)=0,"",SUMIFS('Assessment'!$J$6:$J$345,'Assessment'!$A$6:$A$345,$A12,'Assessment'!$B$6:$B$345,4)))</f>
        <v/>
      </c>
      <c r="G12" s="14" t="str">
        <f>IF($A12="","",IF(COUNTIFS('Assessment'!$A$6:$A$345,$A12,'Assessment'!$B$6:$B$345,5)=0,"",SUMIFS('Assessment'!$J$6:$J$345,'Assessment'!$A$6:$A$345,$A12,'Assessment'!$B$6:$B$345,5)))</f>
        <v/>
      </c>
      <c r="H12" s="14" t="str">
        <f>IF($A12="","",IF(COUNTIFS('Assessment'!$A$6:$A$345,$A12,'Assessment'!$B$6:$B$345,6)=0,"",SUMIFS('Assessment'!$J$6:$J$345,'Assessment'!$A$6:$A$345,$A12,'Assessment'!$B$6:$B$345,6)))</f>
        <v/>
      </c>
      <c r="I12" s="14" t="str">
        <f>IF($A12="","",IF(COUNTIFS('Assessment'!$A$6:$A$345,$A12,'Assessment'!$B$6:$B$345,7)=0,"",SUMIFS('Assessment'!$J$6:$J$345,'Assessment'!$A$6:$A$345,$A12,'Assessment'!$B$6:$B$345,7)))</f>
        <v/>
      </c>
      <c r="J12" s="14" t="str">
        <f>IF($A12="","",IF(COUNTIFS('Assessment'!$A$6:$A$345,$A12,'Assessment'!$B$6:$B$345,8)=0,"",SUMIFS('Assessment'!$J$6:$J$345,'Assessment'!$A$6:$A$345,$A12,'Assessment'!$B$6:$B$345,8)))</f>
        <v/>
      </c>
      <c r="K12" s="14" t="str">
        <f>IF($A12="","",IF(COUNTIFS('Assessment'!$A$6:$A$345,$A12,'Assessment'!$B$6:$B$345,9)=0,"",SUMIFS('Assessment'!$J$6:$J$345,'Assessment'!$A$6:$A$345,$A12,'Assessment'!$B$6:$B$345,9)))</f>
        <v/>
      </c>
      <c r="L12" s="14" t="str">
        <f>IF($A12="","",IF(COUNTIFS('Assessment'!$A$6:$A$345,$A12,'Assessment'!$B$6:$B$345,10)=0,"",SUMIFS('Assessment'!$J$6:$J$345,'Assessment'!$A$6:$A$345,$A12,'Assessment'!$B$6:$B$345,10)))</f>
        <v/>
      </c>
      <c r="M12" s="21" t="str">
        <f>IF(COUNT(C12:L12)=0,"",ROUND(AVERAGE(C12:L12),1))</f>
        <v/>
      </c>
      <c r="N12" s="22" t="str">
        <f>IF(COUNT(C12:L12)=0,"",INDEX($C$5:$L$5,MATCH(MIN(C12:L12),C12:L12,0))&amp;" ("&amp;MIN(C12:L12)&amp;")")</f>
        <v/>
      </c>
      <c r="O12" s="19" t="str">
        <f>IF(AND($B12=3,OR(E12=1,H12=1,I12=1,J12=1)),"YES","")</f>
        <v/>
      </c>
    </row>
    <row r="13" spans="1:15" x14ac:dyDescent="0.25">
      <c r="A13" s="9" t="str">
        <f>IF('Entities'!A13="","",'Entities'!A13)</f>
        <v/>
      </c>
      <c r="B13" s="14" t="str">
        <f>IF($A13="","",'Entities'!C13)</f>
        <v/>
      </c>
      <c r="C13" s="14" t="str">
        <f>IF($A13="","",IF(COUNTIFS('Assessment'!$A$6:$A$345,$A13,'Assessment'!$B$6:$B$345,1)=0,"",SUMIFS('Assessment'!$J$6:$J$345,'Assessment'!$A$6:$A$345,$A13,'Assessment'!$B$6:$B$345,1)))</f>
        <v/>
      </c>
      <c r="D13" s="14" t="str">
        <f>IF($A13="","",IF(COUNTIFS('Assessment'!$A$6:$A$345,$A13,'Assessment'!$B$6:$B$345,2)=0,"",SUMIFS('Assessment'!$J$6:$J$345,'Assessment'!$A$6:$A$345,$A13,'Assessment'!$B$6:$B$345,2)))</f>
        <v/>
      </c>
      <c r="E13" s="14" t="str">
        <f>IF($A13="","",IF(COUNTIFS('Assessment'!$A$6:$A$345,$A13,'Assessment'!$B$6:$B$345,3)=0,"",SUMIFS('Assessment'!$J$6:$J$345,'Assessment'!$A$6:$A$345,$A13,'Assessment'!$B$6:$B$345,3)))</f>
        <v/>
      </c>
      <c r="F13" s="14" t="str">
        <f>IF($A13="","",IF(COUNTIFS('Assessment'!$A$6:$A$345,$A13,'Assessment'!$B$6:$B$345,4)=0,"",SUMIFS('Assessment'!$J$6:$J$345,'Assessment'!$A$6:$A$345,$A13,'Assessment'!$B$6:$B$345,4)))</f>
        <v/>
      </c>
      <c r="G13" s="14" t="str">
        <f>IF($A13="","",IF(COUNTIFS('Assessment'!$A$6:$A$345,$A13,'Assessment'!$B$6:$B$345,5)=0,"",SUMIFS('Assessment'!$J$6:$J$345,'Assessment'!$A$6:$A$345,$A13,'Assessment'!$B$6:$B$345,5)))</f>
        <v/>
      </c>
      <c r="H13" s="14" t="str">
        <f>IF($A13="","",IF(COUNTIFS('Assessment'!$A$6:$A$345,$A13,'Assessment'!$B$6:$B$345,6)=0,"",SUMIFS('Assessment'!$J$6:$J$345,'Assessment'!$A$6:$A$345,$A13,'Assessment'!$B$6:$B$345,6)))</f>
        <v/>
      </c>
      <c r="I13" s="14" t="str">
        <f>IF($A13="","",IF(COUNTIFS('Assessment'!$A$6:$A$345,$A13,'Assessment'!$B$6:$B$345,7)=0,"",SUMIFS('Assessment'!$J$6:$J$345,'Assessment'!$A$6:$A$345,$A13,'Assessment'!$B$6:$B$345,7)))</f>
        <v/>
      </c>
      <c r="J13" s="14" t="str">
        <f>IF($A13="","",IF(COUNTIFS('Assessment'!$A$6:$A$345,$A13,'Assessment'!$B$6:$B$345,8)=0,"",SUMIFS('Assessment'!$J$6:$J$345,'Assessment'!$A$6:$A$345,$A13,'Assessment'!$B$6:$B$345,8)))</f>
        <v/>
      </c>
      <c r="K13" s="14" t="str">
        <f>IF($A13="","",IF(COUNTIFS('Assessment'!$A$6:$A$345,$A13,'Assessment'!$B$6:$B$345,9)=0,"",SUMIFS('Assessment'!$J$6:$J$345,'Assessment'!$A$6:$A$345,$A13,'Assessment'!$B$6:$B$345,9)))</f>
        <v/>
      </c>
      <c r="L13" s="14" t="str">
        <f>IF($A13="","",IF(COUNTIFS('Assessment'!$A$6:$A$345,$A13,'Assessment'!$B$6:$B$345,10)=0,"",SUMIFS('Assessment'!$J$6:$J$345,'Assessment'!$A$6:$A$345,$A13,'Assessment'!$B$6:$B$345,10)))</f>
        <v/>
      </c>
      <c r="M13" s="21" t="str">
        <f>IF(COUNT(C13:L13)=0,"",ROUND(AVERAGE(C13:L13),1))</f>
        <v/>
      </c>
      <c r="N13" s="22" t="str">
        <f>IF(COUNT(C13:L13)=0,"",INDEX($C$5:$L$5,MATCH(MIN(C13:L13),C13:L13,0))&amp;" ("&amp;MIN(C13:L13)&amp;")")</f>
        <v/>
      </c>
      <c r="O13" s="19" t="str">
        <f>IF(AND($B13=3,OR(E13=1,H13=1,I13=1,J13=1)),"YES","")</f>
        <v/>
      </c>
    </row>
    <row r="14" spans="1:15" x14ac:dyDescent="0.25">
      <c r="A14" s="9" t="str">
        <f>IF('Entities'!A14="","",'Entities'!A14)</f>
        <v/>
      </c>
      <c r="B14" s="14" t="str">
        <f>IF($A14="","",'Entities'!C14)</f>
        <v/>
      </c>
      <c r="C14" s="14" t="str">
        <f>IF($A14="","",IF(COUNTIFS('Assessment'!$A$6:$A$345,$A14,'Assessment'!$B$6:$B$345,1)=0,"",SUMIFS('Assessment'!$J$6:$J$345,'Assessment'!$A$6:$A$345,$A14,'Assessment'!$B$6:$B$345,1)))</f>
        <v/>
      </c>
      <c r="D14" s="14" t="str">
        <f>IF($A14="","",IF(COUNTIFS('Assessment'!$A$6:$A$345,$A14,'Assessment'!$B$6:$B$345,2)=0,"",SUMIFS('Assessment'!$J$6:$J$345,'Assessment'!$A$6:$A$345,$A14,'Assessment'!$B$6:$B$345,2)))</f>
        <v/>
      </c>
      <c r="E14" s="14" t="str">
        <f>IF($A14="","",IF(COUNTIFS('Assessment'!$A$6:$A$345,$A14,'Assessment'!$B$6:$B$345,3)=0,"",SUMIFS('Assessment'!$J$6:$J$345,'Assessment'!$A$6:$A$345,$A14,'Assessment'!$B$6:$B$345,3)))</f>
        <v/>
      </c>
      <c r="F14" s="14" t="str">
        <f>IF($A14="","",IF(COUNTIFS('Assessment'!$A$6:$A$345,$A14,'Assessment'!$B$6:$B$345,4)=0,"",SUMIFS('Assessment'!$J$6:$J$345,'Assessment'!$A$6:$A$345,$A14,'Assessment'!$B$6:$B$345,4)))</f>
        <v/>
      </c>
      <c r="G14" s="14" t="str">
        <f>IF($A14="","",IF(COUNTIFS('Assessment'!$A$6:$A$345,$A14,'Assessment'!$B$6:$B$345,5)=0,"",SUMIFS('Assessment'!$J$6:$J$345,'Assessment'!$A$6:$A$345,$A14,'Assessment'!$B$6:$B$345,5)))</f>
        <v/>
      </c>
      <c r="H14" s="14" t="str">
        <f>IF($A14="","",IF(COUNTIFS('Assessment'!$A$6:$A$345,$A14,'Assessment'!$B$6:$B$345,6)=0,"",SUMIFS('Assessment'!$J$6:$J$345,'Assessment'!$A$6:$A$345,$A14,'Assessment'!$B$6:$B$345,6)))</f>
        <v/>
      </c>
      <c r="I14" s="14" t="str">
        <f>IF($A14="","",IF(COUNTIFS('Assessment'!$A$6:$A$345,$A14,'Assessment'!$B$6:$B$345,7)=0,"",SUMIFS('Assessment'!$J$6:$J$345,'Assessment'!$A$6:$A$345,$A14,'Assessment'!$B$6:$B$345,7)))</f>
        <v/>
      </c>
      <c r="J14" s="14" t="str">
        <f>IF($A14="","",IF(COUNTIFS('Assessment'!$A$6:$A$345,$A14,'Assessment'!$B$6:$B$345,8)=0,"",SUMIFS('Assessment'!$J$6:$J$345,'Assessment'!$A$6:$A$345,$A14,'Assessment'!$B$6:$B$345,8)))</f>
        <v/>
      </c>
      <c r="K14" s="14" t="str">
        <f>IF($A14="","",IF(COUNTIFS('Assessment'!$A$6:$A$345,$A14,'Assessment'!$B$6:$B$345,9)=0,"",SUMIFS('Assessment'!$J$6:$J$345,'Assessment'!$A$6:$A$345,$A14,'Assessment'!$B$6:$B$345,9)))</f>
        <v/>
      </c>
      <c r="L14" s="14" t="str">
        <f>IF($A14="","",IF(COUNTIFS('Assessment'!$A$6:$A$345,$A14,'Assessment'!$B$6:$B$345,10)=0,"",SUMIFS('Assessment'!$J$6:$J$345,'Assessment'!$A$6:$A$345,$A14,'Assessment'!$B$6:$B$345,10)))</f>
        <v/>
      </c>
      <c r="M14" s="21" t="str">
        <f>IF(COUNT(C14:L14)=0,"",ROUND(AVERAGE(C14:L14),1))</f>
        <v/>
      </c>
      <c r="N14" s="22" t="str">
        <f>IF(COUNT(C14:L14)=0,"",INDEX($C$5:$L$5,MATCH(MIN(C14:L14),C14:L14,0))&amp;" ("&amp;MIN(C14:L14)&amp;")")</f>
        <v/>
      </c>
      <c r="O14" s="19" t="str">
        <f>IF(AND($B14=3,OR(E14=1,H14=1,I14=1,J14=1)),"YES","")</f>
        <v/>
      </c>
    </row>
    <row r="15" spans="1:15" x14ac:dyDescent="0.25">
      <c r="A15" s="9" t="str">
        <f>IF('Entities'!A15="","",'Entities'!A15)</f>
        <v/>
      </c>
      <c r="B15" s="14" t="str">
        <f>IF($A15="","",'Entities'!C15)</f>
        <v/>
      </c>
      <c r="C15" s="14" t="str">
        <f>IF($A15="","",IF(COUNTIFS('Assessment'!$A$6:$A$345,$A15,'Assessment'!$B$6:$B$345,1)=0,"",SUMIFS('Assessment'!$J$6:$J$345,'Assessment'!$A$6:$A$345,$A15,'Assessment'!$B$6:$B$345,1)))</f>
        <v/>
      </c>
      <c r="D15" s="14" t="str">
        <f>IF($A15="","",IF(COUNTIFS('Assessment'!$A$6:$A$345,$A15,'Assessment'!$B$6:$B$345,2)=0,"",SUMIFS('Assessment'!$J$6:$J$345,'Assessment'!$A$6:$A$345,$A15,'Assessment'!$B$6:$B$345,2)))</f>
        <v/>
      </c>
      <c r="E15" s="14" t="str">
        <f>IF($A15="","",IF(COUNTIFS('Assessment'!$A$6:$A$345,$A15,'Assessment'!$B$6:$B$345,3)=0,"",SUMIFS('Assessment'!$J$6:$J$345,'Assessment'!$A$6:$A$345,$A15,'Assessment'!$B$6:$B$345,3)))</f>
        <v/>
      </c>
      <c r="F15" s="14" t="str">
        <f>IF($A15="","",IF(COUNTIFS('Assessment'!$A$6:$A$345,$A15,'Assessment'!$B$6:$B$345,4)=0,"",SUMIFS('Assessment'!$J$6:$J$345,'Assessment'!$A$6:$A$345,$A15,'Assessment'!$B$6:$B$345,4)))</f>
        <v/>
      </c>
      <c r="G15" s="14" t="str">
        <f>IF($A15="","",IF(COUNTIFS('Assessment'!$A$6:$A$345,$A15,'Assessment'!$B$6:$B$345,5)=0,"",SUMIFS('Assessment'!$J$6:$J$345,'Assessment'!$A$6:$A$345,$A15,'Assessment'!$B$6:$B$345,5)))</f>
        <v/>
      </c>
      <c r="H15" s="14" t="str">
        <f>IF($A15="","",IF(COUNTIFS('Assessment'!$A$6:$A$345,$A15,'Assessment'!$B$6:$B$345,6)=0,"",SUMIFS('Assessment'!$J$6:$J$345,'Assessment'!$A$6:$A$345,$A15,'Assessment'!$B$6:$B$345,6)))</f>
        <v/>
      </c>
      <c r="I15" s="14" t="str">
        <f>IF($A15="","",IF(COUNTIFS('Assessment'!$A$6:$A$345,$A15,'Assessment'!$B$6:$B$345,7)=0,"",SUMIFS('Assessment'!$J$6:$J$345,'Assessment'!$A$6:$A$345,$A15,'Assessment'!$B$6:$B$345,7)))</f>
        <v/>
      </c>
      <c r="J15" s="14" t="str">
        <f>IF($A15="","",IF(COUNTIFS('Assessment'!$A$6:$A$345,$A15,'Assessment'!$B$6:$B$345,8)=0,"",SUMIFS('Assessment'!$J$6:$J$345,'Assessment'!$A$6:$A$345,$A15,'Assessment'!$B$6:$B$345,8)))</f>
        <v/>
      </c>
      <c r="K15" s="14" t="str">
        <f>IF($A15="","",IF(COUNTIFS('Assessment'!$A$6:$A$345,$A15,'Assessment'!$B$6:$B$345,9)=0,"",SUMIFS('Assessment'!$J$6:$J$345,'Assessment'!$A$6:$A$345,$A15,'Assessment'!$B$6:$B$345,9)))</f>
        <v/>
      </c>
      <c r="L15" s="14" t="str">
        <f>IF($A15="","",IF(COUNTIFS('Assessment'!$A$6:$A$345,$A15,'Assessment'!$B$6:$B$345,10)=0,"",SUMIFS('Assessment'!$J$6:$J$345,'Assessment'!$A$6:$A$345,$A15,'Assessment'!$B$6:$B$345,10)))</f>
        <v/>
      </c>
      <c r="M15" s="21" t="str">
        <f>IF(COUNT(C15:L15)=0,"",ROUND(AVERAGE(C15:L15),1))</f>
        <v/>
      </c>
      <c r="N15" s="22" t="str">
        <f>IF(COUNT(C15:L15)=0,"",INDEX($C$5:$L$5,MATCH(MIN(C15:L15),C15:L15,0))&amp;" ("&amp;MIN(C15:L15)&amp;")")</f>
        <v/>
      </c>
      <c r="O15" s="19" t="str">
        <f>IF(AND($B15=3,OR(E15=1,H15=1,I15=1,J15=1)),"YES","")</f>
        <v/>
      </c>
    </row>
    <row r="16" spans="1:15" x14ac:dyDescent="0.25">
      <c r="A16" s="9" t="str">
        <f>IF('Entities'!A16="","",'Entities'!A16)</f>
        <v/>
      </c>
      <c r="B16" s="14" t="str">
        <f>IF($A16="","",'Entities'!C16)</f>
        <v/>
      </c>
      <c r="C16" s="14" t="str">
        <f>IF($A16="","",IF(COUNTIFS('Assessment'!$A$6:$A$345,$A16,'Assessment'!$B$6:$B$345,1)=0,"",SUMIFS('Assessment'!$J$6:$J$345,'Assessment'!$A$6:$A$345,$A16,'Assessment'!$B$6:$B$345,1)))</f>
        <v/>
      </c>
      <c r="D16" s="14" t="str">
        <f>IF($A16="","",IF(COUNTIFS('Assessment'!$A$6:$A$345,$A16,'Assessment'!$B$6:$B$345,2)=0,"",SUMIFS('Assessment'!$J$6:$J$345,'Assessment'!$A$6:$A$345,$A16,'Assessment'!$B$6:$B$345,2)))</f>
        <v/>
      </c>
      <c r="E16" s="14" t="str">
        <f>IF($A16="","",IF(COUNTIFS('Assessment'!$A$6:$A$345,$A16,'Assessment'!$B$6:$B$345,3)=0,"",SUMIFS('Assessment'!$J$6:$J$345,'Assessment'!$A$6:$A$345,$A16,'Assessment'!$B$6:$B$345,3)))</f>
        <v/>
      </c>
      <c r="F16" s="14" t="str">
        <f>IF($A16="","",IF(COUNTIFS('Assessment'!$A$6:$A$345,$A16,'Assessment'!$B$6:$B$345,4)=0,"",SUMIFS('Assessment'!$J$6:$J$345,'Assessment'!$A$6:$A$345,$A16,'Assessment'!$B$6:$B$345,4)))</f>
        <v/>
      </c>
      <c r="G16" s="14" t="str">
        <f>IF($A16="","",IF(COUNTIFS('Assessment'!$A$6:$A$345,$A16,'Assessment'!$B$6:$B$345,5)=0,"",SUMIFS('Assessment'!$J$6:$J$345,'Assessment'!$A$6:$A$345,$A16,'Assessment'!$B$6:$B$345,5)))</f>
        <v/>
      </c>
      <c r="H16" s="14" t="str">
        <f>IF($A16="","",IF(COUNTIFS('Assessment'!$A$6:$A$345,$A16,'Assessment'!$B$6:$B$345,6)=0,"",SUMIFS('Assessment'!$J$6:$J$345,'Assessment'!$A$6:$A$345,$A16,'Assessment'!$B$6:$B$345,6)))</f>
        <v/>
      </c>
      <c r="I16" s="14" t="str">
        <f>IF($A16="","",IF(COUNTIFS('Assessment'!$A$6:$A$345,$A16,'Assessment'!$B$6:$B$345,7)=0,"",SUMIFS('Assessment'!$J$6:$J$345,'Assessment'!$A$6:$A$345,$A16,'Assessment'!$B$6:$B$345,7)))</f>
        <v/>
      </c>
      <c r="J16" s="14" t="str">
        <f>IF($A16="","",IF(COUNTIFS('Assessment'!$A$6:$A$345,$A16,'Assessment'!$B$6:$B$345,8)=0,"",SUMIFS('Assessment'!$J$6:$J$345,'Assessment'!$A$6:$A$345,$A16,'Assessment'!$B$6:$B$345,8)))</f>
        <v/>
      </c>
      <c r="K16" s="14" t="str">
        <f>IF($A16="","",IF(COUNTIFS('Assessment'!$A$6:$A$345,$A16,'Assessment'!$B$6:$B$345,9)=0,"",SUMIFS('Assessment'!$J$6:$J$345,'Assessment'!$A$6:$A$345,$A16,'Assessment'!$B$6:$B$345,9)))</f>
        <v/>
      </c>
      <c r="L16" s="14" t="str">
        <f>IF($A16="","",IF(COUNTIFS('Assessment'!$A$6:$A$345,$A16,'Assessment'!$B$6:$B$345,10)=0,"",SUMIFS('Assessment'!$J$6:$J$345,'Assessment'!$A$6:$A$345,$A16,'Assessment'!$B$6:$B$345,10)))</f>
        <v/>
      </c>
      <c r="M16" s="21" t="str">
        <f>IF(COUNT(C16:L16)=0,"",ROUND(AVERAGE(C16:L16),1))</f>
        <v/>
      </c>
      <c r="N16" s="22" t="str">
        <f>IF(COUNT(C16:L16)=0,"",INDEX($C$5:$L$5,MATCH(MIN(C16:L16),C16:L16,0))&amp;" ("&amp;MIN(C16:L16)&amp;")")</f>
        <v/>
      </c>
      <c r="O16" s="19" t="str">
        <f>IF(AND($B16=3,OR(E16=1,H16=1,I16=1,J16=1)),"YES","")</f>
        <v/>
      </c>
    </row>
    <row r="17" spans="1:15" x14ac:dyDescent="0.25">
      <c r="A17" s="9" t="str">
        <f>IF('Entities'!A17="","",'Entities'!A17)</f>
        <v/>
      </c>
      <c r="B17" s="14" t="str">
        <f>IF($A17="","",'Entities'!C17)</f>
        <v/>
      </c>
      <c r="C17" s="14" t="str">
        <f>IF($A17="","",IF(COUNTIFS('Assessment'!$A$6:$A$345,$A17,'Assessment'!$B$6:$B$345,1)=0,"",SUMIFS('Assessment'!$J$6:$J$345,'Assessment'!$A$6:$A$345,$A17,'Assessment'!$B$6:$B$345,1)))</f>
        <v/>
      </c>
      <c r="D17" s="14" t="str">
        <f>IF($A17="","",IF(COUNTIFS('Assessment'!$A$6:$A$345,$A17,'Assessment'!$B$6:$B$345,2)=0,"",SUMIFS('Assessment'!$J$6:$J$345,'Assessment'!$A$6:$A$345,$A17,'Assessment'!$B$6:$B$345,2)))</f>
        <v/>
      </c>
      <c r="E17" s="14" t="str">
        <f>IF($A17="","",IF(COUNTIFS('Assessment'!$A$6:$A$345,$A17,'Assessment'!$B$6:$B$345,3)=0,"",SUMIFS('Assessment'!$J$6:$J$345,'Assessment'!$A$6:$A$345,$A17,'Assessment'!$B$6:$B$345,3)))</f>
        <v/>
      </c>
      <c r="F17" s="14" t="str">
        <f>IF($A17="","",IF(COUNTIFS('Assessment'!$A$6:$A$345,$A17,'Assessment'!$B$6:$B$345,4)=0,"",SUMIFS('Assessment'!$J$6:$J$345,'Assessment'!$A$6:$A$345,$A17,'Assessment'!$B$6:$B$345,4)))</f>
        <v/>
      </c>
      <c r="G17" s="14" t="str">
        <f>IF($A17="","",IF(COUNTIFS('Assessment'!$A$6:$A$345,$A17,'Assessment'!$B$6:$B$345,5)=0,"",SUMIFS('Assessment'!$J$6:$J$345,'Assessment'!$A$6:$A$345,$A17,'Assessment'!$B$6:$B$345,5)))</f>
        <v/>
      </c>
      <c r="H17" s="14" t="str">
        <f>IF($A17="","",IF(COUNTIFS('Assessment'!$A$6:$A$345,$A17,'Assessment'!$B$6:$B$345,6)=0,"",SUMIFS('Assessment'!$J$6:$J$345,'Assessment'!$A$6:$A$345,$A17,'Assessment'!$B$6:$B$345,6)))</f>
        <v/>
      </c>
      <c r="I17" s="14" t="str">
        <f>IF($A17="","",IF(COUNTIFS('Assessment'!$A$6:$A$345,$A17,'Assessment'!$B$6:$B$345,7)=0,"",SUMIFS('Assessment'!$J$6:$J$345,'Assessment'!$A$6:$A$345,$A17,'Assessment'!$B$6:$B$345,7)))</f>
        <v/>
      </c>
      <c r="J17" s="14" t="str">
        <f>IF($A17="","",IF(COUNTIFS('Assessment'!$A$6:$A$345,$A17,'Assessment'!$B$6:$B$345,8)=0,"",SUMIFS('Assessment'!$J$6:$J$345,'Assessment'!$A$6:$A$345,$A17,'Assessment'!$B$6:$B$345,8)))</f>
        <v/>
      </c>
      <c r="K17" s="14" t="str">
        <f>IF($A17="","",IF(COUNTIFS('Assessment'!$A$6:$A$345,$A17,'Assessment'!$B$6:$B$345,9)=0,"",SUMIFS('Assessment'!$J$6:$J$345,'Assessment'!$A$6:$A$345,$A17,'Assessment'!$B$6:$B$345,9)))</f>
        <v/>
      </c>
      <c r="L17" s="14" t="str">
        <f>IF($A17="","",IF(COUNTIFS('Assessment'!$A$6:$A$345,$A17,'Assessment'!$B$6:$B$345,10)=0,"",SUMIFS('Assessment'!$J$6:$J$345,'Assessment'!$A$6:$A$345,$A17,'Assessment'!$B$6:$B$345,10)))</f>
        <v/>
      </c>
      <c r="M17" s="21" t="str">
        <f>IF(COUNT(C17:L17)=0,"",ROUND(AVERAGE(C17:L17),1))</f>
        <v/>
      </c>
      <c r="N17" s="22" t="str">
        <f>IF(COUNT(C17:L17)=0,"",INDEX($C$5:$L$5,MATCH(MIN(C17:L17),C17:L17,0))&amp;" ("&amp;MIN(C17:L17)&amp;")")</f>
        <v/>
      </c>
      <c r="O17" s="19" t="str">
        <f>IF(AND($B17=3,OR(E17=1,H17=1,I17=1,J17=1)),"YES","")</f>
        <v/>
      </c>
    </row>
    <row r="18" spans="1:15" x14ac:dyDescent="0.25">
      <c r="A18" s="9" t="str">
        <f>IF('Entities'!A18="","",'Entities'!A18)</f>
        <v/>
      </c>
      <c r="B18" s="14" t="str">
        <f>IF($A18="","",'Entities'!C18)</f>
        <v/>
      </c>
      <c r="C18" s="14" t="str">
        <f>IF($A18="","",IF(COUNTIFS('Assessment'!$A$6:$A$345,$A18,'Assessment'!$B$6:$B$345,1)=0,"",SUMIFS('Assessment'!$J$6:$J$345,'Assessment'!$A$6:$A$345,$A18,'Assessment'!$B$6:$B$345,1)))</f>
        <v/>
      </c>
      <c r="D18" s="14" t="str">
        <f>IF($A18="","",IF(COUNTIFS('Assessment'!$A$6:$A$345,$A18,'Assessment'!$B$6:$B$345,2)=0,"",SUMIFS('Assessment'!$J$6:$J$345,'Assessment'!$A$6:$A$345,$A18,'Assessment'!$B$6:$B$345,2)))</f>
        <v/>
      </c>
      <c r="E18" s="14" t="str">
        <f>IF($A18="","",IF(COUNTIFS('Assessment'!$A$6:$A$345,$A18,'Assessment'!$B$6:$B$345,3)=0,"",SUMIFS('Assessment'!$J$6:$J$345,'Assessment'!$A$6:$A$345,$A18,'Assessment'!$B$6:$B$345,3)))</f>
        <v/>
      </c>
      <c r="F18" s="14" t="str">
        <f>IF($A18="","",IF(COUNTIFS('Assessment'!$A$6:$A$345,$A18,'Assessment'!$B$6:$B$345,4)=0,"",SUMIFS('Assessment'!$J$6:$J$345,'Assessment'!$A$6:$A$345,$A18,'Assessment'!$B$6:$B$345,4)))</f>
        <v/>
      </c>
      <c r="G18" s="14" t="str">
        <f>IF($A18="","",IF(COUNTIFS('Assessment'!$A$6:$A$345,$A18,'Assessment'!$B$6:$B$345,5)=0,"",SUMIFS('Assessment'!$J$6:$J$345,'Assessment'!$A$6:$A$345,$A18,'Assessment'!$B$6:$B$345,5)))</f>
        <v/>
      </c>
      <c r="H18" s="14" t="str">
        <f>IF($A18="","",IF(COUNTIFS('Assessment'!$A$6:$A$345,$A18,'Assessment'!$B$6:$B$345,6)=0,"",SUMIFS('Assessment'!$J$6:$J$345,'Assessment'!$A$6:$A$345,$A18,'Assessment'!$B$6:$B$345,6)))</f>
        <v/>
      </c>
      <c r="I18" s="14" t="str">
        <f>IF($A18="","",IF(COUNTIFS('Assessment'!$A$6:$A$345,$A18,'Assessment'!$B$6:$B$345,7)=0,"",SUMIFS('Assessment'!$J$6:$J$345,'Assessment'!$A$6:$A$345,$A18,'Assessment'!$B$6:$B$345,7)))</f>
        <v/>
      </c>
      <c r="J18" s="14" t="str">
        <f>IF($A18="","",IF(COUNTIFS('Assessment'!$A$6:$A$345,$A18,'Assessment'!$B$6:$B$345,8)=0,"",SUMIFS('Assessment'!$J$6:$J$345,'Assessment'!$A$6:$A$345,$A18,'Assessment'!$B$6:$B$345,8)))</f>
        <v/>
      </c>
      <c r="K18" s="14" t="str">
        <f>IF($A18="","",IF(COUNTIFS('Assessment'!$A$6:$A$345,$A18,'Assessment'!$B$6:$B$345,9)=0,"",SUMIFS('Assessment'!$J$6:$J$345,'Assessment'!$A$6:$A$345,$A18,'Assessment'!$B$6:$B$345,9)))</f>
        <v/>
      </c>
      <c r="L18" s="14" t="str">
        <f>IF($A18="","",IF(COUNTIFS('Assessment'!$A$6:$A$345,$A18,'Assessment'!$B$6:$B$345,10)=0,"",SUMIFS('Assessment'!$J$6:$J$345,'Assessment'!$A$6:$A$345,$A18,'Assessment'!$B$6:$B$345,10)))</f>
        <v/>
      </c>
      <c r="M18" s="21" t="str">
        <f>IF(COUNT(C18:L18)=0,"",ROUND(AVERAGE(C18:L18),1))</f>
        <v/>
      </c>
      <c r="N18" s="22" t="str">
        <f>IF(COUNT(C18:L18)=0,"",INDEX($C$5:$L$5,MATCH(MIN(C18:L18),C18:L18,0))&amp;" ("&amp;MIN(C18:L18)&amp;")")</f>
        <v/>
      </c>
      <c r="O18" s="19" t="str">
        <f>IF(AND($B18=3,OR(E18=1,H18=1,I18=1,J18=1)),"YES","")</f>
        <v/>
      </c>
    </row>
    <row r="19" spans="1:15" x14ac:dyDescent="0.25">
      <c r="A19" s="9" t="str">
        <f>IF('Entities'!A19="","",'Entities'!A19)</f>
        <v/>
      </c>
      <c r="B19" s="14" t="str">
        <f>IF($A19="","",'Entities'!C19)</f>
        <v/>
      </c>
      <c r="C19" s="14" t="str">
        <f>IF($A19="","",IF(COUNTIFS('Assessment'!$A$6:$A$345,$A19,'Assessment'!$B$6:$B$345,1)=0,"",SUMIFS('Assessment'!$J$6:$J$345,'Assessment'!$A$6:$A$345,$A19,'Assessment'!$B$6:$B$345,1)))</f>
        <v/>
      </c>
      <c r="D19" s="14" t="str">
        <f>IF($A19="","",IF(COUNTIFS('Assessment'!$A$6:$A$345,$A19,'Assessment'!$B$6:$B$345,2)=0,"",SUMIFS('Assessment'!$J$6:$J$345,'Assessment'!$A$6:$A$345,$A19,'Assessment'!$B$6:$B$345,2)))</f>
        <v/>
      </c>
      <c r="E19" s="14" t="str">
        <f>IF($A19="","",IF(COUNTIFS('Assessment'!$A$6:$A$345,$A19,'Assessment'!$B$6:$B$345,3)=0,"",SUMIFS('Assessment'!$J$6:$J$345,'Assessment'!$A$6:$A$345,$A19,'Assessment'!$B$6:$B$345,3)))</f>
        <v/>
      </c>
      <c r="F19" s="14" t="str">
        <f>IF($A19="","",IF(COUNTIFS('Assessment'!$A$6:$A$345,$A19,'Assessment'!$B$6:$B$345,4)=0,"",SUMIFS('Assessment'!$J$6:$J$345,'Assessment'!$A$6:$A$345,$A19,'Assessment'!$B$6:$B$345,4)))</f>
        <v/>
      </c>
      <c r="G19" s="14" t="str">
        <f>IF($A19="","",IF(COUNTIFS('Assessment'!$A$6:$A$345,$A19,'Assessment'!$B$6:$B$345,5)=0,"",SUMIFS('Assessment'!$J$6:$J$345,'Assessment'!$A$6:$A$345,$A19,'Assessment'!$B$6:$B$345,5)))</f>
        <v/>
      </c>
      <c r="H19" s="14" t="str">
        <f>IF($A19="","",IF(COUNTIFS('Assessment'!$A$6:$A$345,$A19,'Assessment'!$B$6:$B$345,6)=0,"",SUMIFS('Assessment'!$J$6:$J$345,'Assessment'!$A$6:$A$345,$A19,'Assessment'!$B$6:$B$345,6)))</f>
        <v/>
      </c>
      <c r="I19" s="14" t="str">
        <f>IF($A19="","",IF(COUNTIFS('Assessment'!$A$6:$A$345,$A19,'Assessment'!$B$6:$B$345,7)=0,"",SUMIFS('Assessment'!$J$6:$J$345,'Assessment'!$A$6:$A$345,$A19,'Assessment'!$B$6:$B$345,7)))</f>
        <v/>
      </c>
      <c r="J19" s="14" t="str">
        <f>IF($A19="","",IF(COUNTIFS('Assessment'!$A$6:$A$345,$A19,'Assessment'!$B$6:$B$345,8)=0,"",SUMIFS('Assessment'!$J$6:$J$345,'Assessment'!$A$6:$A$345,$A19,'Assessment'!$B$6:$B$345,8)))</f>
        <v/>
      </c>
      <c r="K19" s="14" t="str">
        <f>IF($A19="","",IF(COUNTIFS('Assessment'!$A$6:$A$345,$A19,'Assessment'!$B$6:$B$345,9)=0,"",SUMIFS('Assessment'!$J$6:$J$345,'Assessment'!$A$6:$A$345,$A19,'Assessment'!$B$6:$B$345,9)))</f>
        <v/>
      </c>
      <c r="L19" s="14" t="str">
        <f>IF($A19="","",IF(COUNTIFS('Assessment'!$A$6:$A$345,$A19,'Assessment'!$B$6:$B$345,10)=0,"",SUMIFS('Assessment'!$J$6:$J$345,'Assessment'!$A$6:$A$345,$A19,'Assessment'!$B$6:$B$345,10)))</f>
        <v/>
      </c>
      <c r="M19" s="21" t="str">
        <f>IF(COUNT(C19:L19)=0,"",ROUND(AVERAGE(C19:L19),1))</f>
        <v/>
      </c>
      <c r="N19" s="22" t="str">
        <f>IF(COUNT(C19:L19)=0,"",INDEX($C$5:$L$5,MATCH(MIN(C19:L19),C19:L19,0))&amp;" ("&amp;MIN(C19:L19)&amp;")")</f>
        <v/>
      </c>
      <c r="O19" s="19" t="str">
        <f>IF(AND($B19=3,OR(E19=1,H19=1,I19=1,J19=1)),"YES","")</f>
        <v/>
      </c>
    </row>
    <row r="20" spans="1:15" x14ac:dyDescent="0.25">
      <c r="A20" s="9" t="str">
        <f>IF('Entities'!A20="","",'Entities'!A20)</f>
        <v/>
      </c>
      <c r="B20" s="14" t="str">
        <f>IF($A20="","",'Entities'!C20)</f>
        <v/>
      </c>
      <c r="C20" s="14" t="str">
        <f>IF($A20="","",IF(COUNTIFS('Assessment'!$A$6:$A$345,$A20,'Assessment'!$B$6:$B$345,1)=0,"",SUMIFS('Assessment'!$J$6:$J$345,'Assessment'!$A$6:$A$345,$A20,'Assessment'!$B$6:$B$345,1)))</f>
        <v/>
      </c>
      <c r="D20" s="14" t="str">
        <f>IF($A20="","",IF(COUNTIFS('Assessment'!$A$6:$A$345,$A20,'Assessment'!$B$6:$B$345,2)=0,"",SUMIFS('Assessment'!$J$6:$J$345,'Assessment'!$A$6:$A$345,$A20,'Assessment'!$B$6:$B$345,2)))</f>
        <v/>
      </c>
      <c r="E20" s="14" t="str">
        <f>IF($A20="","",IF(COUNTIFS('Assessment'!$A$6:$A$345,$A20,'Assessment'!$B$6:$B$345,3)=0,"",SUMIFS('Assessment'!$J$6:$J$345,'Assessment'!$A$6:$A$345,$A20,'Assessment'!$B$6:$B$345,3)))</f>
        <v/>
      </c>
      <c r="F20" s="14" t="str">
        <f>IF($A20="","",IF(COUNTIFS('Assessment'!$A$6:$A$345,$A20,'Assessment'!$B$6:$B$345,4)=0,"",SUMIFS('Assessment'!$J$6:$J$345,'Assessment'!$A$6:$A$345,$A20,'Assessment'!$B$6:$B$345,4)))</f>
        <v/>
      </c>
      <c r="G20" s="14" t="str">
        <f>IF($A20="","",IF(COUNTIFS('Assessment'!$A$6:$A$345,$A20,'Assessment'!$B$6:$B$345,5)=0,"",SUMIFS('Assessment'!$J$6:$J$345,'Assessment'!$A$6:$A$345,$A20,'Assessment'!$B$6:$B$345,5)))</f>
        <v/>
      </c>
      <c r="H20" s="14" t="str">
        <f>IF($A20="","",IF(COUNTIFS('Assessment'!$A$6:$A$345,$A20,'Assessment'!$B$6:$B$345,6)=0,"",SUMIFS('Assessment'!$J$6:$J$345,'Assessment'!$A$6:$A$345,$A20,'Assessment'!$B$6:$B$345,6)))</f>
        <v/>
      </c>
      <c r="I20" s="14" t="str">
        <f>IF($A20="","",IF(COUNTIFS('Assessment'!$A$6:$A$345,$A20,'Assessment'!$B$6:$B$345,7)=0,"",SUMIFS('Assessment'!$J$6:$J$345,'Assessment'!$A$6:$A$345,$A20,'Assessment'!$B$6:$B$345,7)))</f>
        <v/>
      </c>
      <c r="J20" s="14" t="str">
        <f>IF($A20="","",IF(COUNTIFS('Assessment'!$A$6:$A$345,$A20,'Assessment'!$B$6:$B$345,8)=0,"",SUMIFS('Assessment'!$J$6:$J$345,'Assessment'!$A$6:$A$345,$A20,'Assessment'!$B$6:$B$345,8)))</f>
        <v/>
      </c>
      <c r="K20" s="14" t="str">
        <f>IF($A20="","",IF(COUNTIFS('Assessment'!$A$6:$A$345,$A20,'Assessment'!$B$6:$B$345,9)=0,"",SUMIFS('Assessment'!$J$6:$J$345,'Assessment'!$A$6:$A$345,$A20,'Assessment'!$B$6:$B$345,9)))</f>
        <v/>
      </c>
      <c r="L20" s="14" t="str">
        <f>IF($A20="","",IF(COUNTIFS('Assessment'!$A$6:$A$345,$A20,'Assessment'!$B$6:$B$345,10)=0,"",SUMIFS('Assessment'!$J$6:$J$345,'Assessment'!$A$6:$A$345,$A20,'Assessment'!$B$6:$B$345,10)))</f>
        <v/>
      </c>
      <c r="M20" s="21" t="str">
        <f>IF(COUNT(C20:L20)=0,"",ROUND(AVERAGE(C20:L20),1))</f>
        <v/>
      </c>
      <c r="N20" s="22" t="str">
        <f>IF(COUNT(C20:L20)=0,"",INDEX($C$5:$L$5,MATCH(MIN(C20:L20),C20:L20,0))&amp;" ("&amp;MIN(C20:L20)&amp;")")</f>
        <v/>
      </c>
      <c r="O20" s="19" t="str">
        <f>IF(AND($B20=3,OR(E20=1,H20=1,I20=1,J20=1)),"YES","")</f>
        <v/>
      </c>
    </row>
    <row r="21" spans="1:15" x14ac:dyDescent="0.25">
      <c r="A21" s="9" t="str">
        <f>IF('Entities'!A21="","",'Entities'!A21)</f>
        <v/>
      </c>
      <c r="B21" s="14" t="str">
        <f>IF($A21="","",'Entities'!C21)</f>
        <v/>
      </c>
      <c r="C21" s="14" t="str">
        <f>IF($A21="","",IF(COUNTIFS('Assessment'!$A$6:$A$345,$A21,'Assessment'!$B$6:$B$345,1)=0,"",SUMIFS('Assessment'!$J$6:$J$345,'Assessment'!$A$6:$A$345,$A21,'Assessment'!$B$6:$B$345,1)))</f>
        <v/>
      </c>
      <c r="D21" s="14" t="str">
        <f>IF($A21="","",IF(COUNTIFS('Assessment'!$A$6:$A$345,$A21,'Assessment'!$B$6:$B$345,2)=0,"",SUMIFS('Assessment'!$J$6:$J$345,'Assessment'!$A$6:$A$345,$A21,'Assessment'!$B$6:$B$345,2)))</f>
        <v/>
      </c>
      <c r="E21" s="14" t="str">
        <f>IF($A21="","",IF(COUNTIFS('Assessment'!$A$6:$A$345,$A21,'Assessment'!$B$6:$B$345,3)=0,"",SUMIFS('Assessment'!$J$6:$J$345,'Assessment'!$A$6:$A$345,$A21,'Assessment'!$B$6:$B$345,3)))</f>
        <v/>
      </c>
      <c r="F21" s="14" t="str">
        <f>IF($A21="","",IF(COUNTIFS('Assessment'!$A$6:$A$345,$A21,'Assessment'!$B$6:$B$345,4)=0,"",SUMIFS('Assessment'!$J$6:$J$345,'Assessment'!$A$6:$A$345,$A21,'Assessment'!$B$6:$B$345,4)))</f>
        <v/>
      </c>
      <c r="G21" s="14" t="str">
        <f>IF($A21="","",IF(COUNTIFS('Assessment'!$A$6:$A$345,$A21,'Assessment'!$B$6:$B$345,5)=0,"",SUMIFS('Assessment'!$J$6:$J$345,'Assessment'!$A$6:$A$345,$A21,'Assessment'!$B$6:$B$345,5)))</f>
        <v/>
      </c>
      <c r="H21" s="14" t="str">
        <f>IF($A21="","",IF(COUNTIFS('Assessment'!$A$6:$A$345,$A21,'Assessment'!$B$6:$B$345,6)=0,"",SUMIFS('Assessment'!$J$6:$J$345,'Assessment'!$A$6:$A$345,$A21,'Assessment'!$B$6:$B$345,6)))</f>
        <v/>
      </c>
      <c r="I21" s="14" t="str">
        <f>IF($A21="","",IF(COUNTIFS('Assessment'!$A$6:$A$345,$A21,'Assessment'!$B$6:$B$345,7)=0,"",SUMIFS('Assessment'!$J$6:$J$345,'Assessment'!$A$6:$A$345,$A21,'Assessment'!$B$6:$B$345,7)))</f>
        <v/>
      </c>
      <c r="J21" s="14" t="str">
        <f>IF($A21="","",IF(COUNTIFS('Assessment'!$A$6:$A$345,$A21,'Assessment'!$B$6:$B$345,8)=0,"",SUMIFS('Assessment'!$J$6:$J$345,'Assessment'!$A$6:$A$345,$A21,'Assessment'!$B$6:$B$345,8)))</f>
        <v/>
      </c>
      <c r="K21" s="14" t="str">
        <f>IF($A21="","",IF(COUNTIFS('Assessment'!$A$6:$A$345,$A21,'Assessment'!$B$6:$B$345,9)=0,"",SUMIFS('Assessment'!$J$6:$J$345,'Assessment'!$A$6:$A$345,$A21,'Assessment'!$B$6:$B$345,9)))</f>
        <v/>
      </c>
      <c r="L21" s="14" t="str">
        <f>IF($A21="","",IF(COUNTIFS('Assessment'!$A$6:$A$345,$A21,'Assessment'!$B$6:$B$345,10)=0,"",SUMIFS('Assessment'!$J$6:$J$345,'Assessment'!$A$6:$A$345,$A21,'Assessment'!$B$6:$B$345,10)))</f>
        <v/>
      </c>
      <c r="M21" s="21" t="str">
        <f>IF(COUNT(C21:L21)=0,"",ROUND(AVERAGE(C21:L21),1))</f>
        <v/>
      </c>
      <c r="N21" s="22" t="str">
        <f>IF(COUNT(C21:L21)=0,"",INDEX($C$5:$L$5,MATCH(MIN(C21:L21),C21:L21,0))&amp;" ("&amp;MIN(C21:L21)&amp;")")</f>
        <v/>
      </c>
      <c r="O21" s="19" t="str">
        <f>IF(AND($B21=3,OR(E21=1,H21=1,I21=1,J21=1)),"YES","")</f>
        <v/>
      </c>
    </row>
    <row r="22" spans="1:15" x14ac:dyDescent="0.25">
      <c r="A22" s="9" t="str">
        <f>IF('Entities'!A22="","",'Entities'!A22)</f>
        <v/>
      </c>
      <c r="B22" s="14" t="str">
        <f>IF($A22="","",'Entities'!C22)</f>
        <v/>
      </c>
      <c r="C22" s="14" t="str">
        <f>IF($A22="","",IF(COUNTIFS('Assessment'!$A$6:$A$345,$A22,'Assessment'!$B$6:$B$345,1)=0,"",SUMIFS('Assessment'!$J$6:$J$345,'Assessment'!$A$6:$A$345,$A22,'Assessment'!$B$6:$B$345,1)))</f>
        <v/>
      </c>
      <c r="D22" s="14" t="str">
        <f>IF($A22="","",IF(COUNTIFS('Assessment'!$A$6:$A$345,$A22,'Assessment'!$B$6:$B$345,2)=0,"",SUMIFS('Assessment'!$J$6:$J$345,'Assessment'!$A$6:$A$345,$A22,'Assessment'!$B$6:$B$345,2)))</f>
        <v/>
      </c>
      <c r="E22" s="14" t="str">
        <f>IF($A22="","",IF(COUNTIFS('Assessment'!$A$6:$A$345,$A22,'Assessment'!$B$6:$B$345,3)=0,"",SUMIFS('Assessment'!$J$6:$J$345,'Assessment'!$A$6:$A$345,$A22,'Assessment'!$B$6:$B$345,3)))</f>
        <v/>
      </c>
      <c r="F22" s="14" t="str">
        <f>IF($A22="","",IF(COUNTIFS('Assessment'!$A$6:$A$345,$A22,'Assessment'!$B$6:$B$345,4)=0,"",SUMIFS('Assessment'!$J$6:$J$345,'Assessment'!$A$6:$A$345,$A22,'Assessment'!$B$6:$B$345,4)))</f>
        <v/>
      </c>
      <c r="G22" s="14" t="str">
        <f>IF($A22="","",IF(COUNTIFS('Assessment'!$A$6:$A$345,$A22,'Assessment'!$B$6:$B$345,5)=0,"",SUMIFS('Assessment'!$J$6:$J$345,'Assessment'!$A$6:$A$345,$A22,'Assessment'!$B$6:$B$345,5)))</f>
        <v/>
      </c>
      <c r="H22" s="14" t="str">
        <f>IF($A22="","",IF(COUNTIFS('Assessment'!$A$6:$A$345,$A22,'Assessment'!$B$6:$B$345,6)=0,"",SUMIFS('Assessment'!$J$6:$J$345,'Assessment'!$A$6:$A$345,$A22,'Assessment'!$B$6:$B$345,6)))</f>
        <v/>
      </c>
      <c r="I22" s="14" t="str">
        <f>IF($A22="","",IF(COUNTIFS('Assessment'!$A$6:$A$345,$A22,'Assessment'!$B$6:$B$345,7)=0,"",SUMIFS('Assessment'!$J$6:$J$345,'Assessment'!$A$6:$A$345,$A22,'Assessment'!$B$6:$B$345,7)))</f>
        <v/>
      </c>
      <c r="J22" s="14" t="str">
        <f>IF($A22="","",IF(COUNTIFS('Assessment'!$A$6:$A$345,$A22,'Assessment'!$B$6:$B$345,8)=0,"",SUMIFS('Assessment'!$J$6:$J$345,'Assessment'!$A$6:$A$345,$A22,'Assessment'!$B$6:$B$345,8)))</f>
        <v/>
      </c>
      <c r="K22" s="14" t="str">
        <f>IF($A22="","",IF(COUNTIFS('Assessment'!$A$6:$A$345,$A22,'Assessment'!$B$6:$B$345,9)=0,"",SUMIFS('Assessment'!$J$6:$J$345,'Assessment'!$A$6:$A$345,$A22,'Assessment'!$B$6:$B$345,9)))</f>
        <v/>
      </c>
      <c r="L22" s="14" t="str">
        <f>IF($A22="","",IF(COUNTIFS('Assessment'!$A$6:$A$345,$A22,'Assessment'!$B$6:$B$345,10)=0,"",SUMIFS('Assessment'!$J$6:$J$345,'Assessment'!$A$6:$A$345,$A22,'Assessment'!$B$6:$B$345,10)))</f>
        <v/>
      </c>
      <c r="M22" s="21" t="str">
        <f>IF(COUNT(C22:L22)=0,"",ROUND(AVERAGE(C22:L22),1))</f>
        <v/>
      </c>
      <c r="N22" s="22" t="str">
        <f>IF(COUNT(C22:L22)=0,"",INDEX($C$5:$L$5,MATCH(MIN(C22:L22),C22:L22,0))&amp;" ("&amp;MIN(C22:L22)&amp;")")</f>
        <v/>
      </c>
      <c r="O22" s="19" t="str">
        <f>IF(AND($B22=3,OR(E22=1,H22=1,I22=1,J22=1)),"YES","")</f>
        <v/>
      </c>
    </row>
    <row r="23" spans="1:15" x14ac:dyDescent="0.25">
      <c r="A23" s="9" t="str">
        <f>IF('Entities'!A23="","",'Entities'!A23)</f>
        <v/>
      </c>
      <c r="B23" s="14" t="str">
        <f>IF($A23="","",'Entities'!C23)</f>
        <v/>
      </c>
      <c r="C23" s="14" t="str">
        <f>IF($A23="","",IF(COUNTIFS('Assessment'!$A$6:$A$345,$A23,'Assessment'!$B$6:$B$345,1)=0,"",SUMIFS('Assessment'!$J$6:$J$345,'Assessment'!$A$6:$A$345,$A23,'Assessment'!$B$6:$B$345,1)))</f>
        <v/>
      </c>
      <c r="D23" s="14" t="str">
        <f>IF($A23="","",IF(COUNTIFS('Assessment'!$A$6:$A$345,$A23,'Assessment'!$B$6:$B$345,2)=0,"",SUMIFS('Assessment'!$J$6:$J$345,'Assessment'!$A$6:$A$345,$A23,'Assessment'!$B$6:$B$345,2)))</f>
        <v/>
      </c>
      <c r="E23" s="14" t="str">
        <f>IF($A23="","",IF(COUNTIFS('Assessment'!$A$6:$A$345,$A23,'Assessment'!$B$6:$B$345,3)=0,"",SUMIFS('Assessment'!$J$6:$J$345,'Assessment'!$A$6:$A$345,$A23,'Assessment'!$B$6:$B$345,3)))</f>
        <v/>
      </c>
      <c r="F23" s="14" t="str">
        <f>IF($A23="","",IF(COUNTIFS('Assessment'!$A$6:$A$345,$A23,'Assessment'!$B$6:$B$345,4)=0,"",SUMIFS('Assessment'!$J$6:$J$345,'Assessment'!$A$6:$A$345,$A23,'Assessment'!$B$6:$B$345,4)))</f>
        <v/>
      </c>
      <c r="G23" s="14" t="str">
        <f>IF($A23="","",IF(COUNTIFS('Assessment'!$A$6:$A$345,$A23,'Assessment'!$B$6:$B$345,5)=0,"",SUMIFS('Assessment'!$J$6:$J$345,'Assessment'!$A$6:$A$345,$A23,'Assessment'!$B$6:$B$345,5)))</f>
        <v/>
      </c>
      <c r="H23" s="14" t="str">
        <f>IF($A23="","",IF(COUNTIFS('Assessment'!$A$6:$A$345,$A23,'Assessment'!$B$6:$B$345,6)=0,"",SUMIFS('Assessment'!$J$6:$J$345,'Assessment'!$A$6:$A$345,$A23,'Assessment'!$B$6:$B$345,6)))</f>
        <v/>
      </c>
      <c r="I23" s="14" t="str">
        <f>IF($A23="","",IF(COUNTIFS('Assessment'!$A$6:$A$345,$A23,'Assessment'!$B$6:$B$345,7)=0,"",SUMIFS('Assessment'!$J$6:$J$345,'Assessment'!$A$6:$A$345,$A23,'Assessment'!$B$6:$B$345,7)))</f>
        <v/>
      </c>
      <c r="J23" s="14" t="str">
        <f>IF($A23="","",IF(COUNTIFS('Assessment'!$A$6:$A$345,$A23,'Assessment'!$B$6:$B$345,8)=0,"",SUMIFS('Assessment'!$J$6:$J$345,'Assessment'!$A$6:$A$345,$A23,'Assessment'!$B$6:$B$345,8)))</f>
        <v/>
      </c>
      <c r="K23" s="14" t="str">
        <f>IF($A23="","",IF(COUNTIFS('Assessment'!$A$6:$A$345,$A23,'Assessment'!$B$6:$B$345,9)=0,"",SUMIFS('Assessment'!$J$6:$J$345,'Assessment'!$A$6:$A$345,$A23,'Assessment'!$B$6:$B$345,9)))</f>
        <v/>
      </c>
      <c r="L23" s="14" t="str">
        <f>IF($A23="","",IF(COUNTIFS('Assessment'!$A$6:$A$345,$A23,'Assessment'!$B$6:$B$345,10)=0,"",SUMIFS('Assessment'!$J$6:$J$345,'Assessment'!$A$6:$A$345,$A23,'Assessment'!$B$6:$B$345,10)))</f>
        <v/>
      </c>
      <c r="M23" s="21" t="str">
        <f>IF(COUNT(C23:L23)=0,"",ROUND(AVERAGE(C23:L23),1))</f>
        <v/>
      </c>
      <c r="N23" s="22" t="str">
        <f>IF(COUNT(C23:L23)=0,"",INDEX($C$5:$L$5,MATCH(MIN(C23:L23),C23:L23,0))&amp;" ("&amp;MIN(C23:L23)&amp;")")</f>
        <v/>
      </c>
      <c r="O23" s="19" t="str">
        <f>IF(AND($B23=3,OR(E23=1,H23=1,I23=1,J23=1)),"YES","")</f>
        <v/>
      </c>
    </row>
    <row r="24" spans="1:15" x14ac:dyDescent="0.25">
      <c r="A24" s="9" t="str">
        <f>IF('Entities'!A24="","",'Entities'!A24)</f>
        <v/>
      </c>
      <c r="B24" s="14" t="str">
        <f>IF($A24="","",'Entities'!C24)</f>
        <v/>
      </c>
      <c r="C24" s="14" t="str">
        <f>IF($A24="","",IF(COUNTIFS('Assessment'!$A$6:$A$345,$A24,'Assessment'!$B$6:$B$345,1)=0,"",SUMIFS('Assessment'!$J$6:$J$345,'Assessment'!$A$6:$A$345,$A24,'Assessment'!$B$6:$B$345,1)))</f>
        <v/>
      </c>
      <c r="D24" s="14" t="str">
        <f>IF($A24="","",IF(COUNTIFS('Assessment'!$A$6:$A$345,$A24,'Assessment'!$B$6:$B$345,2)=0,"",SUMIFS('Assessment'!$J$6:$J$345,'Assessment'!$A$6:$A$345,$A24,'Assessment'!$B$6:$B$345,2)))</f>
        <v/>
      </c>
      <c r="E24" s="14" t="str">
        <f>IF($A24="","",IF(COUNTIFS('Assessment'!$A$6:$A$345,$A24,'Assessment'!$B$6:$B$345,3)=0,"",SUMIFS('Assessment'!$J$6:$J$345,'Assessment'!$A$6:$A$345,$A24,'Assessment'!$B$6:$B$345,3)))</f>
        <v/>
      </c>
      <c r="F24" s="14" t="str">
        <f>IF($A24="","",IF(COUNTIFS('Assessment'!$A$6:$A$345,$A24,'Assessment'!$B$6:$B$345,4)=0,"",SUMIFS('Assessment'!$J$6:$J$345,'Assessment'!$A$6:$A$345,$A24,'Assessment'!$B$6:$B$345,4)))</f>
        <v/>
      </c>
      <c r="G24" s="14" t="str">
        <f>IF($A24="","",IF(COUNTIFS('Assessment'!$A$6:$A$345,$A24,'Assessment'!$B$6:$B$345,5)=0,"",SUMIFS('Assessment'!$J$6:$J$345,'Assessment'!$A$6:$A$345,$A24,'Assessment'!$B$6:$B$345,5)))</f>
        <v/>
      </c>
      <c r="H24" s="14" t="str">
        <f>IF($A24="","",IF(COUNTIFS('Assessment'!$A$6:$A$345,$A24,'Assessment'!$B$6:$B$345,6)=0,"",SUMIFS('Assessment'!$J$6:$J$345,'Assessment'!$A$6:$A$345,$A24,'Assessment'!$B$6:$B$345,6)))</f>
        <v/>
      </c>
      <c r="I24" s="14" t="str">
        <f>IF($A24="","",IF(COUNTIFS('Assessment'!$A$6:$A$345,$A24,'Assessment'!$B$6:$B$345,7)=0,"",SUMIFS('Assessment'!$J$6:$J$345,'Assessment'!$A$6:$A$345,$A24,'Assessment'!$B$6:$B$345,7)))</f>
        <v/>
      </c>
      <c r="J24" s="14" t="str">
        <f>IF($A24="","",IF(COUNTIFS('Assessment'!$A$6:$A$345,$A24,'Assessment'!$B$6:$B$345,8)=0,"",SUMIFS('Assessment'!$J$6:$J$345,'Assessment'!$A$6:$A$345,$A24,'Assessment'!$B$6:$B$345,8)))</f>
        <v/>
      </c>
      <c r="K24" s="14" t="str">
        <f>IF($A24="","",IF(COUNTIFS('Assessment'!$A$6:$A$345,$A24,'Assessment'!$B$6:$B$345,9)=0,"",SUMIFS('Assessment'!$J$6:$J$345,'Assessment'!$A$6:$A$345,$A24,'Assessment'!$B$6:$B$345,9)))</f>
        <v/>
      </c>
      <c r="L24" s="14" t="str">
        <f>IF($A24="","",IF(COUNTIFS('Assessment'!$A$6:$A$345,$A24,'Assessment'!$B$6:$B$345,10)=0,"",SUMIFS('Assessment'!$J$6:$J$345,'Assessment'!$A$6:$A$345,$A24,'Assessment'!$B$6:$B$345,10)))</f>
        <v/>
      </c>
      <c r="M24" s="21" t="str">
        <f>IF(COUNT(C24:L24)=0,"",ROUND(AVERAGE(C24:L24),1))</f>
        <v/>
      </c>
      <c r="N24" s="22" t="str">
        <f>IF(COUNT(C24:L24)=0,"",INDEX($C$5:$L$5,MATCH(MIN(C24:L24),C24:L24,0))&amp;" ("&amp;MIN(C24:L24)&amp;")")</f>
        <v/>
      </c>
      <c r="O24" s="19" t="str">
        <f>IF(AND($B24=3,OR(E24=1,H24=1,I24=1,J24=1)),"YES","")</f>
        <v/>
      </c>
    </row>
    <row r="25" spans="1:15" x14ac:dyDescent="0.25">
      <c r="A25" s="9" t="str">
        <f>IF('Entities'!A25="","",'Entities'!A25)</f>
        <v/>
      </c>
      <c r="B25" s="14" t="str">
        <f>IF($A25="","",'Entities'!C25)</f>
        <v/>
      </c>
      <c r="C25" s="14" t="str">
        <f>IF($A25="","",IF(COUNTIFS('Assessment'!$A$6:$A$345,$A25,'Assessment'!$B$6:$B$345,1)=0,"",SUMIFS('Assessment'!$J$6:$J$345,'Assessment'!$A$6:$A$345,$A25,'Assessment'!$B$6:$B$345,1)))</f>
        <v/>
      </c>
      <c r="D25" s="14" t="str">
        <f>IF($A25="","",IF(COUNTIFS('Assessment'!$A$6:$A$345,$A25,'Assessment'!$B$6:$B$345,2)=0,"",SUMIFS('Assessment'!$J$6:$J$345,'Assessment'!$A$6:$A$345,$A25,'Assessment'!$B$6:$B$345,2)))</f>
        <v/>
      </c>
      <c r="E25" s="14" t="str">
        <f>IF($A25="","",IF(COUNTIFS('Assessment'!$A$6:$A$345,$A25,'Assessment'!$B$6:$B$345,3)=0,"",SUMIFS('Assessment'!$J$6:$J$345,'Assessment'!$A$6:$A$345,$A25,'Assessment'!$B$6:$B$345,3)))</f>
        <v/>
      </c>
      <c r="F25" s="14" t="str">
        <f>IF($A25="","",IF(COUNTIFS('Assessment'!$A$6:$A$345,$A25,'Assessment'!$B$6:$B$345,4)=0,"",SUMIFS('Assessment'!$J$6:$J$345,'Assessment'!$A$6:$A$345,$A25,'Assessment'!$B$6:$B$345,4)))</f>
        <v/>
      </c>
      <c r="G25" s="14" t="str">
        <f>IF($A25="","",IF(COUNTIFS('Assessment'!$A$6:$A$345,$A25,'Assessment'!$B$6:$B$345,5)=0,"",SUMIFS('Assessment'!$J$6:$J$345,'Assessment'!$A$6:$A$345,$A25,'Assessment'!$B$6:$B$345,5)))</f>
        <v/>
      </c>
      <c r="H25" s="14" t="str">
        <f>IF($A25="","",IF(COUNTIFS('Assessment'!$A$6:$A$345,$A25,'Assessment'!$B$6:$B$345,6)=0,"",SUMIFS('Assessment'!$J$6:$J$345,'Assessment'!$A$6:$A$345,$A25,'Assessment'!$B$6:$B$345,6)))</f>
        <v/>
      </c>
      <c r="I25" s="14" t="str">
        <f>IF($A25="","",IF(COUNTIFS('Assessment'!$A$6:$A$345,$A25,'Assessment'!$B$6:$B$345,7)=0,"",SUMIFS('Assessment'!$J$6:$J$345,'Assessment'!$A$6:$A$345,$A25,'Assessment'!$B$6:$B$345,7)))</f>
        <v/>
      </c>
      <c r="J25" s="14" t="str">
        <f>IF($A25="","",IF(COUNTIFS('Assessment'!$A$6:$A$345,$A25,'Assessment'!$B$6:$B$345,8)=0,"",SUMIFS('Assessment'!$J$6:$J$345,'Assessment'!$A$6:$A$345,$A25,'Assessment'!$B$6:$B$345,8)))</f>
        <v/>
      </c>
      <c r="K25" s="14" t="str">
        <f>IF($A25="","",IF(COUNTIFS('Assessment'!$A$6:$A$345,$A25,'Assessment'!$B$6:$B$345,9)=0,"",SUMIFS('Assessment'!$J$6:$J$345,'Assessment'!$A$6:$A$345,$A25,'Assessment'!$B$6:$B$345,9)))</f>
        <v/>
      </c>
      <c r="L25" s="14" t="str">
        <f>IF($A25="","",IF(COUNTIFS('Assessment'!$A$6:$A$345,$A25,'Assessment'!$B$6:$B$345,10)=0,"",SUMIFS('Assessment'!$J$6:$J$345,'Assessment'!$A$6:$A$345,$A25,'Assessment'!$B$6:$B$345,10)))</f>
        <v/>
      </c>
      <c r="M25" s="21" t="str">
        <f>IF(COUNT(C25:L25)=0,"",ROUND(AVERAGE(C25:L25),1))</f>
        <v/>
      </c>
      <c r="N25" s="22" t="str">
        <f>IF(COUNT(C25:L25)=0,"",INDEX($C$5:$L$5,MATCH(MIN(C25:L25),C25:L25,0))&amp;" ("&amp;MIN(C25:L25)&amp;")")</f>
        <v/>
      </c>
      <c r="O25" s="19" t="str">
        <f>IF(AND($B25=3,OR(E25=1,H25=1,I25=1,J25=1)),"YES","")</f>
        <v/>
      </c>
    </row>
    <row r="26" spans="1:15" x14ac:dyDescent="0.25">
      <c r="A26" s="9" t="str">
        <f>IF('Entities'!A26="","",'Entities'!A26)</f>
        <v/>
      </c>
      <c r="B26" s="14" t="str">
        <f>IF($A26="","",'Entities'!C26)</f>
        <v/>
      </c>
      <c r="C26" s="14" t="str">
        <f>IF($A26="","",IF(COUNTIFS('Assessment'!$A$6:$A$345,$A26,'Assessment'!$B$6:$B$345,1)=0,"",SUMIFS('Assessment'!$J$6:$J$345,'Assessment'!$A$6:$A$345,$A26,'Assessment'!$B$6:$B$345,1)))</f>
        <v/>
      </c>
      <c r="D26" s="14" t="str">
        <f>IF($A26="","",IF(COUNTIFS('Assessment'!$A$6:$A$345,$A26,'Assessment'!$B$6:$B$345,2)=0,"",SUMIFS('Assessment'!$J$6:$J$345,'Assessment'!$A$6:$A$345,$A26,'Assessment'!$B$6:$B$345,2)))</f>
        <v/>
      </c>
      <c r="E26" s="14" t="str">
        <f>IF($A26="","",IF(COUNTIFS('Assessment'!$A$6:$A$345,$A26,'Assessment'!$B$6:$B$345,3)=0,"",SUMIFS('Assessment'!$J$6:$J$345,'Assessment'!$A$6:$A$345,$A26,'Assessment'!$B$6:$B$345,3)))</f>
        <v/>
      </c>
      <c r="F26" s="14" t="str">
        <f>IF($A26="","",IF(COUNTIFS('Assessment'!$A$6:$A$345,$A26,'Assessment'!$B$6:$B$345,4)=0,"",SUMIFS('Assessment'!$J$6:$J$345,'Assessment'!$A$6:$A$345,$A26,'Assessment'!$B$6:$B$345,4)))</f>
        <v/>
      </c>
      <c r="G26" s="14" t="str">
        <f>IF($A26="","",IF(COUNTIFS('Assessment'!$A$6:$A$345,$A26,'Assessment'!$B$6:$B$345,5)=0,"",SUMIFS('Assessment'!$J$6:$J$345,'Assessment'!$A$6:$A$345,$A26,'Assessment'!$B$6:$B$345,5)))</f>
        <v/>
      </c>
      <c r="H26" s="14" t="str">
        <f>IF($A26="","",IF(COUNTIFS('Assessment'!$A$6:$A$345,$A26,'Assessment'!$B$6:$B$345,6)=0,"",SUMIFS('Assessment'!$J$6:$J$345,'Assessment'!$A$6:$A$345,$A26,'Assessment'!$B$6:$B$345,6)))</f>
        <v/>
      </c>
      <c r="I26" s="14" t="str">
        <f>IF($A26="","",IF(COUNTIFS('Assessment'!$A$6:$A$345,$A26,'Assessment'!$B$6:$B$345,7)=0,"",SUMIFS('Assessment'!$J$6:$J$345,'Assessment'!$A$6:$A$345,$A26,'Assessment'!$B$6:$B$345,7)))</f>
        <v/>
      </c>
      <c r="J26" s="14" t="str">
        <f>IF($A26="","",IF(COUNTIFS('Assessment'!$A$6:$A$345,$A26,'Assessment'!$B$6:$B$345,8)=0,"",SUMIFS('Assessment'!$J$6:$J$345,'Assessment'!$A$6:$A$345,$A26,'Assessment'!$B$6:$B$345,8)))</f>
        <v/>
      </c>
      <c r="K26" s="14" t="str">
        <f>IF($A26="","",IF(COUNTIFS('Assessment'!$A$6:$A$345,$A26,'Assessment'!$B$6:$B$345,9)=0,"",SUMIFS('Assessment'!$J$6:$J$345,'Assessment'!$A$6:$A$345,$A26,'Assessment'!$B$6:$B$345,9)))</f>
        <v/>
      </c>
      <c r="L26" s="14" t="str">
        <f>IF($A26="","",IF(COUNTIFS('Assessment'!$A$6:$A$345,$A26,'Assessment'!$B$6:$B$345,10)=0,"",SUMIFS('Assessment'!$J$6:$J$345,'Assessment'!$A$6:$A$345,$A26,'Assessment'!$B$6:$B$345,10)))</f>
        <v/>
      </c>
      <c r="M26" s="21" t="str">
        <f>IF(COUNT(C26:L26)=0,"",ROUND(AVERAGE(C26:L26),1))</f>
        <v/>
      </c>
      <c r="N26" s="22" t="str">
        <f>IF(COUNT(C26:L26)=0,"",INDEX($C$5:$L$5,MATCH(MIN(C26:L26),C26:L26,0))&amp;" ("&amp;MIN(C26:L26)&amp;")")</f>
        <v/>
      </c>
      <c r="O26" s="19" t="str">
        <f>IF(AND($B26=3,OR(E26=1,H26=1,I26=1,J26=1)),"YES","")</f>
        <v/>
      </c>
    </row>
    <row r="27" spans="1:15" x14ac:dyDescent="0.25">
      <c r="A27" s="9" t="str">
        <f>IF('Entities'!A27="","",'Entities'!A27)</f>
        <v/>
      </c>
      <c r="B27" s="14" t="str">
        <f>IF($A27="","",'Entities'!C27)</f>
        <v/>
      </c>
      <c r="C27" s="14" t="str">
        <f>IF($A27="","",IF(COUNTIFS('Assessment'!$A$6:$A$345,$A27,'Assessment'!$B$6:$B$345,1)=0,"",SUMIFS('Assessment'!$J$6:$J$345,'Assessment'!$A$6:$A$345,$A27,'Assessment'!$B$6:$B$345,1)))</f>
        <v/>
      </c>
      <c r="D27" s="14" t="str">
        <f>IF($A27="","",IF(COUNTIFS('Assessment'!$A$6:$A$345,$A27,'Assessment'!$B$6:$B$345,2)=0,"",SUMIFS('Assessment'!$J$6:$J$345,'Assessment'!$A$6:$A$345,$A27,'Assessment'!$B$6:$B$345,2)))</f>
        <v/>
      </c>
      <c r="E27" s="14" t="str">
        <f>IF($A27="","",IF(COUNTIFS('Assessment'!$A$6:$A$345,$A27,'Assessment'!$B$6:$B$345,3)=0,"",SUMIFS('Assessment'!$J$6:$J$345,'Assessment'!$A$6:$A$345,$A27,'Assessment'!$B$6:$B$345,3)))</f>
        <v/>
      </c>
      <c r="F27" s="14" t="str">
        <f>IF($A27="","",IF(COUNTIFS('Assessment'!$A$6:$A$345,$A27,'Assessment'!$B$6:$B$345,4)=0,"",SUMIFS('Assessment'!$J$6:$J$345,'Assessment'!$A$6:$A$345,$A27,'Assessment'!$B$6:$B$345,4)))</f>
        <v/>
      </c>
      <c r="G27" s="14" t="str">
        <f>IF($A27="","",IF(COUNTIFS('Assessment'!$A$6:$A$345,$A27,'Assessment'!$B$6:$B$345,5)=0,"",SUMIFS('Assessment'!$J$6:$J$345,'Assessment'!$A$6:$A$345,$A27,'Assessment'!$B$6:$B$345,5)))</f>
        <v/>
      </c>
      <c r="H27" s="14" t="str">
        <f>IF($A27="","",IF(COUNTIFS('Assessment'!$A$6:$A$345,$A27,'Assessment'!$B$6:$B$345,6)=0,"",SUMIFS('Assessment'!$J$6:$J$345,'Assessment'!$A$6:$A$345,$A27,'Assessment'!$B$6:$B$345,6)))</f>
        <v/>
      </c>
      <c r="I27" s="14" t="str">
        <f>IF($A27="","",IF(COUNTIFS('Assessment'!$A$6:$A$345,$A27,'Assessment'!$B$6:$B$345,7)=0,"",SUMIFS('Assessment'!$J$6:$J$345,'Assessment'!$A$6:$A$345,$A27,'Assessment'!$B$6:$B$345,7)))</f>
        <v/>
      </c>
      <c r="J27" s="14" t="str">
        <f>IF($A27="","",IF(COUNTIFS('Assessment'!$A$6:$A$345,$A27,'Assessment'!$B$6:$B$345,8)=0,"",SUMIFS('Assessment'!$J$6:$J$345,'Assessment'!$A$6:$A$345,$A27,'Assessment'!$B$6:$B$345,8)))</f>
        <v/>
      </c>
      <c r="K27" s="14" t="str">
        <f>IF($A27="","",IF(COUNTIFS('Assessment'!$A$6:$A$345,$A27,'Assessment'!$B$6:$B$345,9)=0,"",SUMIFS('Assessment'!$J$6:$J$345,'Assessment'!$A$6:$A$345,$A27,'Assessment'!$B$6:$B$345,9)))</f>
        <v/>
      </c>
      <c r="L27" s="14" t="str">
        <f>IF($A27="","",IF(COUNTIFS('Assessment'!$A$6:$A$345,$A27,'Assessment'!$B$6:$B$345,10)=0,"",SUMIFS('Assessment'!$J$6:$J$345,'Assessment'!$A$6:$A$345,$A27,'Assessment'!$B$6:$B$345,10)))</f>
        <v/>
      </c>
      <c r="M27" s="21" t="str">
        <f>IF(COUNT(C27:L27)=0,"",ROUND(AVERAGE(C27:L27),1))</f>
        <v/>
      </c>
      <c r="N27" s="22" t="str">
        <f>IF(COUNT(C27:L27)=0,"",INDEX($C$5:$L$5,MATCH(MIN(C27:L27),C27:L27,0))&amp;" ("&amp;MIN(C27:L27)&amp;")")</f>
        <v/>
      </c>
      <c r="O27" s="19" t="str">
        <f>IF(AND($B27=3,OR(E27=1,H27=1,I27=1,J27=1)),"YES","")</f>
        <v/>
      </c>
    </row>
    <row r="28" spans="1:15" x14ac:dyDescent="0.25">
      <c r="A28" s="9" t="str">
        <f>IF('Entities'!A28="","",'Entities'!A28)</f>
        <v/>
      </c>
      <c r="B28" s="14" t="str">
        <f>IF($A28="","",'Entities'!C28)</f>
        <v/>
      </c>
      <c r="C28" s="14" t="str">
        <f>IF($A28="","",IF(COUNTIFS('Assessment'!$A$6:$A$345,$A28,'Assessment'!$B$6:$B$345,1)=0,"",SUMIFS('Assessment'!$J$6:$J$345,'Assessment'!$A$6:$A$345,$A28,'Assessment'!$B$6:$B$345,1)))</f>
        <v/>
      </c>
      <c r="D28" s="14" t="str">
        <f>IF($A28="","",IF(COUNTIFS('Assessment'!$A$6:$A$345,$A28,'Assessment'!$B$6:$B$345,2)=0,"",SUMIFS('Assessment'!$J$6:$J$345,'Assessment'!$A$6:$A$345,$A28,'Assessment'!$B$6:$B$345,2)))</f>
        <v/>
      </c>
      <c r="E28" s="14" t="str">
        <f>IF($A28="","",IF(COUNTIFS('Assessment'!$A$6:$A$345,$A28,'Assessment'!$B$6:$B$345,3)=0,"",SUMIFS('Assessment'!$J$6:$J$345,'Assessment'!$A$6:$A$345,$A28,'Assessment'!$B$6:$B$345,3)))</f>
        <v/>
      </c>
      <c r="F28" s="14" t="str">
        <f>IF($A28="","",IF(COUNTIFS('Assessment'!$A$6:$A$345,$A28,'Assessment'!$B$6:$B$345,4)=0,"",SUMIFS('Assessment'!$J$6:$J$345,'Assessment'!$A$6:$A$345,$A28,'Assessment'!$B$6:$B$345,4)))</f>
        <v/>
      </c>
      <c r="G28" s="14" t="str">
        <f>IF($A28="","",IF(COUNTIFS('Assessment'!$A$6:$A$345,$A28,'Assessment'!$B$6:$B$345,5)=0,"",SUMIFS('Assessment'!$J$6:$J$345,'Assessment'!$A$6:$A$345,$A28,'Assessment'!$B$6:$B$345,5)))</f>
        <v/>
      </c>
      <c r="H28" s="14" t="str">
        <f>IF($A28="","",IF(COUNTIFS('Assessment'!$A$6:$A$345,$A28,'Assessment'!$B$6:$B$345,6)=0,"",SUMIFS('Assessment'!$J$6:$J$345,'Assessment'!$A$6:$A$345,$A28,'Assessment'!$B$6:$B$345,6)))</f>
        <v/>
      </c>
      <c r="I28" s="14" t="str">
        <f>IF($A28="","",IF(COUNTIFS('Assessment'!$A$6:$A$345,$A28,'Assessment'!$B$6:$B$345,7)=0,"",SUMIFS('Assessment'!$J$6:$J$345,'Assessment'!$A$6:$A$345,$A28,'Assessment'!$B$6:$B$345,7)))</f>
        <v/>
      </c>
      <c r="J28" s="14" t="str">
        <f>IF($A28="","",IF(COUNTIFS('Assessment'!$A$6:$A$345,$A28,'Assessment'!$B$6:$B$345,8)=0,"",SUMIFS('Assessment'!$J$6:$J$345,'Assessment'!$A$6:$A$345,$A28,'Assessment'!$B$6:$B$345,8)))</f>
        <v/>
      </c>
      <c r="K28" s="14" t="str">
        <f>IF($A28="","",IF(COUNTIFS('Assessment'!$A$6:$A$345,$A28,'Assessment'!$B$6:$B$345,9)=0,"",SUMIFS('Assessment'!$J$6:$J$345,'Assessment'!$A$6:$A$345,$A28,'Assessment'!$B$6:$B$345,9)))</f>
        <v/>
      </c>
      <c r="L28" s="14" t="str">
        <f>IF($A28="","",IF(COUNTIFS('Assessment'!$A$6:$A$345,$A28,'Assessment'!$B$6:$B$345,10)=0,"",SUMIFS('Assessment'!$J$6:$J$345,'Assessment'!$A$6:$A$345,$A28,'Assessment'!$B$6:$B$345,10)))</f>
        <v/>
      </c>
      <c r="M28" s="21" t="str">
        <f>IF(COUNT(C28:L28)=0,"",ROUND(AVERAGE(C28:L28),1))</f>
        <v/>
      </c>
      <c r="N28" s="22" t="str">
        <f>IF(COUNT(C28:L28)=0,"",INDEX($C$5:$L$5,MATCH(MIN(C28:L28),C28:L28,0))&amp;" ("&amp;MIN(C28:L28)&amp;")")</f>
        <v/>
      </c>
      <c r="O28" s="19" t="str">
        <f>IF(AND($B28=3,OR(E28=1,H28=1,I28=1,J28=1)),"YES","")</f>
        <v/>
      </c>
    </row>
    <row r="29" spans="1:15" x14ac:dyDescent="0.25">
      <c r="A29" s="9" t="str">
        <f>IF('Entities'!A29="","",'Entities'!A29)</f>
        <v/>
      </c>
      <c r="B29" s="14" t="str">
        <f>IF($A29="","",'Entities'!C29)</f>
        <v/>
      </c>
      <c r="C29" s="14" t="str">
        <f>IF($A29="","",IF(COUNTIFS('Assessment'!$A$6:$A$345,$A29,'Assessment'!$B$6:$B$345,1)=0,"",SUMIFS('Assessment'!$J$6:$J$345,'Assessment'!$A$6:$A$345,$A29,'Assessment'!$B$6:$B$345,1)))</f>
        <v/>
      </c>
      <c r="D29" s="14" t="str">
        <f>IF($A29="","",IF(COUNTIFS('Assessment'!$A$6:$A$345,$A29,'Assessment'!$B$6:$B$345,2)=0,"",SUMIFS('Assessment'!$J$6:$J$345,'Assessment'!$A$6:$A$345,$A29,'Assessment'!$B$6:$B$345,2)))</f>
        <v/>
      </c>
      <c r="E29" s="14" t="str">
        <f>IF($A29="","",IF(COUNTIFS('Assessment'!$A$6:$A$345,$A29,'Assessment'!$B$6:$B$345,3)=0,"",SUMIFS('Assessment'!$J$6:$J$345,'Assessment'!$A$6:$A$345,$A29,'Assessment'!$B$6:$B$345,3)))</f>
        <v/>
      </c>
      <c r="F29" s="14" t="str">
        <f>IF($A29="","",IF(COUNTIFS('Assessment'!$A$6:$A$345,$A29,'Assessment'!$B$6:$B$345,4)=0,"",SUMIFS('Assessment'!$J$6:$J$345,'Assessment'!$A$6:$A$345,$A29,'Assessment'!$B$6:$B$345,4)))</f>
        <v/>
      </c>
      <c r="G29" s="14" t="str">
        <f>IF($A29="","",IF(COUNTIFS('Assessment'!$A$6:$A$345,$A29,'Assessment'!$B$6:$B$345,5)=0,"",SUMIFS('Assessment'!$J$6:$J$345,'Assessment'!$A$6:$A$345,$A29,'Assessment'!$B$6:$B$345,5)))</f>
        <v/>
      </c>
      <c r="H29" s="14" t="str">
        <f>IF($A29="","",IF(COUNTIFS('Assessment'!$A$6:$A$345,$A29,'Assessment'!$B$6:$B$345,6)=0,"",SUMIFS('Assessment'!$J$6:$J$345,'Assessment'!$A$6:$A$345,$A29,'Assessment'!$B$6:$B$345,6)))</f>
        <v/>
      </c>
      <c r="I29" s="14" t="str">
        <f>IF($A29="","",IF(COUNTIFS('Assessment'!$A$6:$A$345,$A29,'Assessment'!$B$6:$B$345,7)=0,"",SUMIFS('Assessment'!$J$6:$J$345,'Assessment'!$A$6:$A$345,$A29,'Assessment'!$B$6:$B$345,7)))</f>
        <v/>
      </c>
      <c r="J29" s="14" t="str">
        <f>IF($A29="","",IF(COUNTIFS('Assessment'!$A$6:$A$345,$A29,'Assessment'!$B$6:$B$345,8)=0,"",SUMIFS('Assessment'!$J$6:$J$345,'Assessment'!$A$6:$A$345,$A29,'Assessment'!$B$6:$B$345,8)))</f>
        <v/>
      </c>
      <c r="K29" s="14" t="str">
        <f>IF($A29="","",IF(COUNTIFS('Assessment'!$A$6:$A$345,$A29,'Assessment'!$B$6:$B$345,9)=0,"",SUMIFS('Assessment'!$J$6:$J$345,'Assessment'!$A$6:$A$345,$A29,'Assessment'!$B$6:$B$345,9)))</f>
        <v/>
      </c>
      <c r="L29" s="14" t="str">
        <f>IF($A29="","",IF(COUNTIFS('Assessment'!$A$6:$A$345,$A29,'Assessment'!$B$6:$B$345,10)=0,"",SUMIFS('Assessment'!$J$6:$J$345,'Assessment'!$A$6:$A$345,$A29,'Assessment'!$B$6:$B$345,10)))</f>
        <v/>
      </c>
      <c r="M29" s="21" t="str">
        <f>IF(COUNT(C29:L29)=0,"",ROUND(AVERAGE(C29:L29),1))</f>
        <v/>
      </c>
      <c r="N29" s="22" t="str">
        <f>IF(COUNT(C29:L29)=0,"",INDEX($C$5:$L$5,MATCH(MIN(C29:L29),C29:L29,0))&amp;" ("&amp;MIN(C29:L29)&amp;")")</f>
        <v/>
      </c>
      <c r="O29" s="19" t="str">
        <f>IF(AND($B29=3,OR(E29=1,H29=1,I29=1,J29=1)),"YES","")</f>
        <v/>
      </c>
    </row>
    <row r="30" spans="1:15" x14ac:dyDescent="0.25">
      <c r="A30" s="9" t="str">
        <f>IF('Entities'!A30="","",'Entities'!A30)</f>
        <v/>
      </c>
      <c r="B30" s="14" t="str">
        <f>IF($A30="","",'Entities'!C30)</f>
        <v/>
      </c>
      <c r="C30" s="14" t="str">
        <f>IF($A30="","",IF(COUNTIFS('Assessment'!$A$6:$A$345,$A30,'Assessment'!$B$6:$B$345,1)=0,"",SUMIFS('Assessment'!$J$6:$J$345,'Assessment'!$A$6:$A$345,$A30,'Assessment'!$B$6:$B$345,1)))</f>
        <v/>
      </c>
      <c r="D30" s="14" t="str">
        <f>IF($A30="","",IF(COUNTIFS('Assessment'!$A$6:$A$345,$A30,'Assessment'!$B$6:$B$345,2)=0,"",SUMIFS('Assessment'!$J$6:$J$345,'Assessment'!$A$6:$A$345,$A30,'Assessment'!$B$6:$B$345,2)))</f>
        <v/>
      </c>
      <c r="E30" s="14" t="str">
        <f>IF($A30="","",IF(COUNTIFS('Assessment'!$A$6:$A$345,$A30,'Assessment'!$B$6:$B$345,3)=0,"",SUMIFS('Assessment'!$J$6:$J$345,'Assessment'!$A$6:$A$345,$A30,'Assessment'!$B$6:$B$345,3)))</f>
        <v/>
      </c>
      <c r="F30" s="14" t="str">
        <f>IF($A30="","",IF(COUNTIFS('Assessment'!$A$6:$A$345,$A30,'Assessment'!$B$6:$B$345,4)=0,"",SUMIFS('Assessment'!$J$6:$J$345,'Assessment'!$A$6:$A$345,$A30,'Assessment'!$B$6:$B$345,4)))</f>
        <v/>
      </c>
      <c r="G30" s="14" t="str">
        <f>IF($A30="","",IF(COUNTIFS('Assessment'!$A$6:$A$345,$A30,'Assessment'!$B$6:$B$345,5)=0,"",SUMIFS('Assessment'!$J$6:$J$345,'Assessment'!$A$6:$A$345,$A30,'Assessment'!$B$6:$B$345,5)))</f>
        <v/>
      </c>
      <c r="H30" s="14" t="str">
        <f>IF($A30="","",IF(COUNTIFS('Assessment'!$A$6:$A$345,$A30,'Assessment'!$B$6:$B$345,6)=0,"",SUMIFS('Assessment'!$J$6:$J$345,'Assessment'!$A$6:$A$345,$A30,'Assessment'!$B$6:$B$345,6)))</f>
        <v/>
      </c>
      <c r="I30" s="14" t="str">
        <f>IF($A30="","",IF(COUNTIFS('Assessment'!$A$6:$A$345,$A30,'Assessment'!$B$6:$B$345,7)=0,"",SUMIFS('Assessment'!$J$6:$J$345,'Assessment'!$A$6:$A$345,$A30,'Assessment'!$B$6:$B$345,7)))</f>
        <v/>
      </c>
      <c r="J30" s="14" t="str">
        <f>IF($A30="","",IF(COUNTIFS('Assessment'!$A$6:$A$345,$A30,'Assessment'!$B$6:$B$345,8)=0,"",SUMIFS('Assessment'!$J$6:$J$345,'Assessment'!$A$6:$A$345,$A30,'Assessment'!$B$6:$B$345,8)))</f>
        <v/>
      </c>
      <c r="K30" s="14" t="str">
        <f>IF($A30="","",IF(COUNTIFS('Assessment'!$A$6:$A$345,$A30,'Assessment'!$B$6:$B$345,9)=0,"",SUMIFS('Assessment'!$J$6:$J$345,'Assessment'!$A$6:$A$345,$A30,'Assessment'!$B$6:$B$345,9)))</f>
        <v/>
      </c>
      <c r="L30" s="14" t="str">
        <f>IF($A30="","",IF(COUNTIFS('Assessment'!$A$6:$A$345,$A30,'Assessment'!$B$6:$B$345,10)=0,"",SUMIFS('Assessment'!$J$6:$J$345,'Assessment'!$A$6:$A$345,$A30,'Assessment'!$B$6:$B$345,10)))</f>
        <v/>
      </c>
      <c r="M30" s="21" t="str">
        <f>IF(COUNT(C30:L30)=0,"",ROUND(AVERAGE(C30:L30),1))</f>
        <v/>
      </c>
      <c r="N30" s="22" t="str">
        <f>IF(COUNT(C30:L30)=0,"",INDEX($C$5:$L$5,MATCH(MIN(C30:L30),C30:L30,0))&amp;" ("&amp;MIN(C30:L30)&amp;")")</f>
        <v/>
      </c>
      <c r="O30" s="19" t="str">
        <f>IF(AND($B30=3,OR(E30=1,H30=1,I30=1,J30=1)),"YES","")</f>
        <v/>
      </c>
    </row>
    <row r="31" spans="1:15" x14ac:dyDescent="0.25">
      <c r="A31" s="9" t="str">
        <f>IF('Entities'!A31="","",'Entities'!A31)</f>
        <v/>
      </c>
      <c r="B31" s="14" t="str">
        <f>IF($A31="","",'Entities'!C31)</f>
        <v/>
      </c>
      <c r="C31" s="14" t="str">
        <f>IF($A31="","",IF(COUNTIFS('Assessment'!$A$6:$A$345,$A31,'Assessment'!$B$6:$B$345,1)=0,"",SUMIFS('Assessment'!$J$6:$J$345,'Assessment'!$A$6:$A$345,$A31,'Assessment'!$B$6:$B$345,1)))</f>
        <v/>
      </c>
      <c r="D31" s="14" t="str">
        <f>IF($A31="","",IF(COUNTIFS('Assessment'!$A$6:$A$345,$A31,'Assessment'!$B$6:$B$345,2)=0,"",SUMIFS('Assessment'!$J$6:$J$345,'Assessment'!$A$6:$A$345,$A31,'Assessment'!$B$6:$B$345,2)))</f>
        <v/>
      </c>
      <c r="E31" s="14" t="str">
        <f>IF($A31="","",IF(COUNTIFS('Assessment'!$A$6:$A$345,$A31,'Assessment'!$B$6:$B$345,3)=0,"",SUMIFS('Assessment'!$J$6:$J$345,'Assessment'!$A$6:$A$345,$A31,'Assessment'!$B$6:$B$345,3)))</f>
        <v/>
      </c>
      <c r="F31" s="14" t="str">
        <f>IF($A31="","",IF(COUNTIFS('Assessment'!$A$6:$A$345,$A31,'Assessment'!$B$6:$B$345,4)=0,"",SUMIFS('Assessment'!$J$6:$J$345,'Assessment'!$A$6:$A$345,$A31,'Assessment'!$B$6:$B$345,4)))</f>
        <v/>
      </c>
      <c r="G31" s="14" t="str">
        <f>IF($A31="","",IF(COUNTIFS('Assessment'!$A$6:$A$345,$A31,'Assessment'!$B$6:$B$345,5)=0,"",SUMIFS('Assessment'!$J$6:$J$345,'Assessment'!$A$6:$A$345,$A31,'Assessment'!$B$6:$B$345,5)))</f>
        <v/>
      </c>
      <c r="H31" s="14" t="str">
        <f>IF($A31="","",IF(COUNTIFS('Assessment'!$A$6:$A$345,$A31,'Assessment'!$B$6:$B$345,6)=0,"",SUMIFS('Assessment'!$J$6:$J$345,'Assessment'!$A$6:$A$345,$A31,'Assessment'!$B$6:$B$345,6)))</f>
        <v/>
      </c>
      <c r="I31" s="14" t="str">
        <f>IF($A31="","",IF(COUNTIFS('Assessment'!$A$6:$A$345,$A31,'Assessment'!$B$6:$B$345,7)=0,"",SUMIFS('Assessment'!$J$6:$J$345,'Assessment'!$A$6:$A$345,$A31,'Assessment'!$B$6:$B$345,7)))</f>
        <v/>
      </c>
      <c r="J31" s="14" t="str">
        <f>IF($A31="","",IF(COUNTIFS('Assessment'!$A$6:$A$345,$A31,'Assessment'!$B$6:$B$345,8)=0,"",SUMIFS('Assessment'!$J$6:$J$345,'Assessment'!$A$6:$A$345,$A31,'Assessment'!$B$6:$B$345,8)))</f>
        <v/>
      </c>
      <c r="K31" s="14" t="str">
        <f>IF($A31="","",IF(COUNTIFS('Assessment'!$A$6:$A$345,$A31,'Assessment'!$B$6:$B$345,9)=0,"",SUMIFS('Assessment'!$J$6:$J$345,'Assessment'!$A$6:$A$345,$A31,'Assessment'!$B$6:$B$345,9)))</f>
        <v/>
      </c>
      <c r="L31" s="14" t="str">
        <f>IF($A31="","",IF(COUNTIFS('Assessment'!$A$6:$A$345,$A31,'Assessment'!$B$6:$B$345,10)=0,"",SUMIFS('Assessment'!$J$6:$J$345,'Assessment'!$A$6:$A$345,$A31,'Assessment'!$B$6:$B$345,10)))</f>
        <v/>
      </c>
      <c r="M31" s="21" t="str">
        <f>IF(COUNT(C31:L31)=0,"",ROUND(AVERAGE(C31:L31),1))</f>
        <v/>
      </c>
      <c r="N31" s="22" t="str">
        <f>IF(COUNT(C31:L31)=0,"",INDEX($C$5:$L$5,MATCH(MIN(C31:L31),C31:L31,0))&amp;" ("&amp;MIN(C31:L31)&amp;")")</f>
        <v/>
      </c>
      <c r="O31" s="19" t="str">
        <f>IF(AND($B31=3,OR(E31=1,H31=1,I31=1,J31=1)),"YES","")</f>
        <v/>
      </c>
    </row>
    <row r="32" spans="1:15" x14ac:dyDescent="0.25">
      <c r="A32" s="9" t="str">
        <f>IF('Entities'!A32="","",'Entities'!A32)</f>
        <v/>
      </c>
      <c r="B32" s="14" t="str">
        <f>IF($A32="","",'Entities'!C32)</f>
        <v/>
      </c>
      <c r="C32" s="14" t="str">
        <f>IF($A32="","",IF(COUNTIFS('Assessment'!$A$6:$A$345,$A32,'Assessment'!$B$6:$B$345,1)=0,"",SUMIFS('Assessment'!$J$6:$J$345,'Assessment'!$A$6:$A$345,$A32,'Assessment'!$B$6:$B$345,1)))</f>
        <v/>
      </c>
      <c r="D32" s="14" t="str">
        <f>IF($A32="","",IF(COUNTIFS('Assessment'!$A$6:$A$345,$A32,'Assessment'!$B$6:$B$345,2)=0,"",SUMIFS('Assessment'!$J$6:$J$345,'Assessment'!$A$6:$A$345,$A32,'Assessment'!$B$6:$B$345,2)))</f>
        <v/>
      </c>
      <c r="E32" s="14" t="str">
        <f>IF($A32="","",IF(COUNTIFS('Assessment'!$A$6:$A$345,$A32,'Assessment'!$B$6:$B$345,3)=0,"",SUMIFS('Assessment'!$J$6:$J$345,'Assessment'!$A$6:$A$345,$A32,'Assessment'!$B$6:$B$345,3)))</f>
        <v/>
      </c>
      <c r="F32" s="14" t="str">
        <f>IF($A32="","",IF(COUNTIFS('Assessment'!$A$6:$A$345,$A32,'Assessment'!$B$6:$B$345,4)=0,"",SUMIFS('Assessment'!$J$6:$J$345,'Assessment'!$A$6:$A$345,$A32,'Assessment'!$B$6:$B$345,4)))</f>
        <v/>
      </c>
      <c r="G32" s="14" t="str">
        <f>IF($A32="","",IF(COUNTIFS('Assessment'!$A$6:$A$345,$A32,'Assessment'!$B$6:$B$345,5)=0,"",SUMIFS('Assessment'!$J$6:$J$345,'Assessment'!$A$6:$A$345,$A32,'Assessment'!$B$6:$B$345,5)))</f>
        <v/>
      </c>
      <c r="H32" s="14" t="str">
        <f>IF($A32="","",IF(COUNTIFS('Assessment'!$A$6:$A$345,$A32,'Assessment'!$B$6:$B$345,6)=0,"",SUMIFS('Assessment'!$J$6:$J$345,'Assessment'!$A$6:$A$345,$A32,'Assessment'!$B$6:$B$345,6)))</f>
        <v/>
      </c>
      <c r="I32" s="14" t="str">
        <f>IF($A32="","",IF(COUNTIFS('Assessment'!$A$6:$A$345,$A32,'Assessment'!$B$6:$B$345,7)=0,"",SUMIFS('Assessment'!$J$6:$J$345,'Assessment'!$A$6:$A$345,$A32,'Assessment'!$B$6:$B$345,7)))</f>
        <v/>
      </c>
      <c r="J32" s="14" t="str">
        <f>IF($A32="","",IF(COUNTIFS('Assessment'!$A$6:$A$345,$A32,'Assessment'!$B$6:$B$345,8)=0,"",SUMIFS('Assessment'!$J$6:$J$345,'Assessment'!$A$6:$A$345,$A32,'Assessment'!$B$6:$B$345,8)))</f>
        <v/>
      </c>
      <c r="K32" s="14" t="str">
        <f>IF($A32="","",IF(COUNTIFS('Assessment'!$A$6:$A$345,$A32,'Assessment'!$B$6:$B$345,9)=0,"",SUMIFS('Assessment'!$J$6:$J$345,'Assessment'!$A$6:$A$345,$A32,'Assessment'!$B$6:$B$345,9)))</f>
        <v/>
      </c>
      <c r="L32" s="14" t="str">
        <f>IF($A32="","",IF(COUNTIFS('Assessment'!$A$6:$A$345,$A32,'Assessment'!$B$6:$B$345,10)=0,"",SUMIFS('Assessment'!$J$6:$J$345,'Assessment'!$A$6:$A$345,$A32,'Assessment'!$B$6:$B$345,10)))</f>
        <v/>
      </c>
      <c r="M32" s="21" t="str">
        <f>IF(COUNT(C32:L32)=0,"",ROUND(AVERAGE(C32:L32),1))</f>
        <v/>
      </c>
      <c r="N32" s="22" t="str">
        <f>IF(COUNT(C32:L32)=0,"",INDEX($C$5:$L$5,MATCH(MIN(C32:L32),C32:L32,0))&amp;" ("&amp;MIN(C32:L32)&amp;")")</f>
        <v/>
      </c>
      <c r="O32" s="19" t="str">
        <f>IF(AND($B32=3,OR(E32=1,H32=1,I32=1,J32=1)),"YES","")</f>
        <v/>
      </c>
    </row>
    <row r="33" spans="1:15" x14ac:dyDescent="0.25">
      <c r="A33" s="9" t="str">
        <f>IF('Entities'!A33="","",'Entities'!A33)</f>
        <v/>
      </c>
      <c r="B33" s="14" t="str">
        <f>IF($A33="","",'Entities'!C33)</f>
        <v/>
      </c>
      <c r="C33" s="14" t="str">
        <f>IF($A33="","",IF(COUNTIFS('Assessment'!$A$6:$A$345,$A33,'Assessment'!$B$6:$B$345,1)=0,"",SUMIFS('Assessment'!$J$6:$J$345,'Assessment'!$A$6:$A$345,$A33,'Assessment'!$B$6:$B$345,1)))</f>
        <v/>
      </c>
      <c r="D33" s="14" t="str">
        <f>IF($A33="","",IF(COUNTIFS('Assessment'!$A$6:$A$345,$A33,'Assessment'!$B$6:$B$345,2)=0,"",SUMIFS('Assessment'!$J$6:$J$345,'Assessment'!$A$6:$A$345,$A33,'Assessment'!$B$6:$B$345,2)))</f>
        <v/>
      </c>
      <c r="E33" s="14" t="str">
        <f>IF($A33="","",IF(COUNTIFS('Assessment'!$A$6:$A$345,$A33,'Assessment'!$B$6:$B$345,3)=0,"",SUMIFS('Assessment'!$J$6:$J$345,'Assessment'!$A$6:$A$345,$A33,'Assessment'!$B$6:$B$345,3)))</f>
        <v/>
      </c>
      <c r="F33" s="14" t="str">
        <f>IF($A33="","",IF(COUNTIFS('Assessment'!$A$6:$A$345,$A33,'Assessment'!$B$6:$B$345,4)=0,"",SUMIFS('Assessment'!$J$6:$J$345,'Assessment'!$A$6:$A$345,$A33,'Assessment'!$B$6:$B$345,4)))</f>
        <v/>
      </c>
      <c r="G33" s="14" t="str">
        <f>IF($A33="","",IF(COUNTIFS('Assessment'!$A$6:$A$345,$A33,'Assessment'!$B$6:$B$345,5)=0,"",SUMIFS('Assessment'!$J$6:$J$345,'Assessment'!$A$6:$A$345,$A33,'Assessment'!$B$6:$B$345,5)))</f>
        <v/>
      </c>
      <c r="H33" s="14" t="str">
        <f>IF($A33="","",IF(COUNTIFS('Assessment'!$A$6:$A$345,$A33,'Assessment'!$B$6:$B$345,6)=0,"",SUMIFS('Assessment'!$J$6:$J$345,'Assessment'!$A$6:$A$345,$A33,'Assessment'!$B$6:$B$345,6)))</f>
        <v/>
      </c>
      <c r="I33" s="14" t="str">
        <f>IF($A33="","",IF(COUNTIFS('Assessment'!$A$6:$A$345,$A33,'Assessment'!$B$6:$B$345,7)=0,"",SUMIFS('Assessment'!$J$6:$J$345,'Assessment'!$A$6:$A$345,$A33,'Assessment'!$B$6:$B$345,7)))</f>
        <v/>
      </c>
      <c r="J33" s="14" t="str">
        <f>IF($A33="","",IF(COUNTIFS('Assessment'!$A$6:$A$345,$A33,'Assessment'!$B$6:$B$345,8)=0,"",SUMIFS('Assessment'!$J$6:$J$345,'Assessment'!$A$6:$A$345,$A33,'Assessment'!$B$6:$B$345,8)))</f>
        <v/>
      </c>
      <c r="K33" s="14" t="str">
        <f>IF($A33="","",IF(COUNTIFS('Assessment'!$A$6:$A$345,$A33,'Assessment'!$B$6:$B$345,9)=0,"",SUMIFS('Assessment'!$J$6:$J$345,'Assessment'!$A$6:$A$345,$A33,'Assessment'!$B$6:$B$345,9)))</f>
        <v/>
      </c>
      <c r="L33" s="14" t="str">
        <f>IF($A33="","",IF(COUNTIFS('Assessment'!$A$6:$A$345,$A33,'Assessment'!$B$6:$B$345,10)=0,"",SUMIFS('Assessment'!$J$6:$J$345,'Assessment'!$A$6:$A$345,$A33,'Assessment'!$B$6:$B$345,10)))</f>
        <v/>
      </c>
      <c r="M33" s="21" t="str">
        <f>IF(COUNT(C33:L33)=0,"",ROUND(AVERAGE(C33:L33),1))</f>
        <v/>
      </c>
      <c r="N33" s="22" t="str">
        <f>IF(COUNT(C33:L33)=0,"",INDEX($C$5:$L$5,MATCH(MIN(C33:L33),C33:L33,0))&amp;" ("&amp;MIN(C33:L33)&amp;")")</f>
        <v/>
      </c>
      <c r="O33" s="19" t="str">
        <f>IF(AND($B33=3,OR(E33=1,H33=1,I33=1,J33=1)),"YES","")</f>
        <v/>
      </c>
    </row>
    <row r="34" spans="1:15" x14ac:dyDescent="0.25">
      <c r="A34" s="9" t="str">
        <f>IF('Entities'!A34="","",'Entities'!A34)</f>
        <v/>
      </c>
      <c r="B34" s="14" t="str">
        <f>IF($A34="","",'Entities'!C34)</f>
        <v/>
      </c>
      <c r="C34" s="14" t="str">
        <f>IF($A34="","",IF(COUNTIFS('Assessment'!$A$6:$A$345,$A34,'Assessment'!$B$6:$B$345,1)=0,"",SUMIFS('Assessment'!$J$6:$J$345,'Assessment'!$A$6:$A$345,$A34,'Assessment'!$B$6:$B$345,1)))</f>
        <v/>
      </c>
      <c r="D34" s="14" t="str">
        <f>IF($A34="","",IF(COUNTIFS('Assessment'!$A$6:$A$345,$A34,'Assessment'!$B$6:$B$345,2)=0,"",SUMIFS('Assessment'!$J$6:$J$345,'Assessment'!$A$6:$A$345,$A34,'Assessment'!$B$6:$B$345,2)))</f>
        <v/>
      </c>
      <c r="E34" s="14" t="str">
        <f>IF($A34="","",IF(COUNTIFS('Assessment'!$A$6:$A$345,$A34,'Assessment'!$B$6:$B$345,3)=0,"",SUMIFS('Assessment'!$J$6:$J$345,'Assessment'!$A$6:$A$345,$A34,'Assessment'!$B$6:$B$345,3)))</f>
        <v/>
      </c>
      <c r="F34" s="14" t="str">
        <f>IF($A34="","",IF(COUNTIFS('Assessment'!$A$6:$A$345,$A34,'Assessment'!$B$6:$B$345,4)=0,"",SUMIFS('Assessment'!$J$6:$J$345,'Assessment'!$A$6:$A$345,$A34,'Assessment'!$B$6:$B$345,4)))</f>
        <v/>
      </c>
      <c r="G34" s="14" t="str">
        <f>IF($A34="","",IF(COUNTIFS('Assessment'!$A$6:$A$345,$A34,'Assessment'!$B$6:$B$345,5)=0,"",SUMIFS('Assessment'!$J$6:$J$345,'Assessment'!$A$6:$A$345,$A34,'Assessment'!$B$6:$B$345,5)))</f>
        <v/>
      </c>
      <c r="H34" s="14" t="str">
        <f>IF($A34="","",IF(COUNTIFS('Assessment'!$A$6:$A$345,$A34,'Assessment'!$B$6:$B$345,6)=0,"",SUMIFS('Assessment'!$J$6:$J$345,'Assessment'!$A$6:$A$345,$A34,'Assessment'!$B$6:$B$345,6)))</f>
        <v/>
      </c>
      <c r="I34" s="14" t="str">
        <f>IF($A34="","",IF(COUNTIFS('Assessment'!$A$6:$A$345,$A34,'Assessment'!$B$6:$B$345,7)=0,"",SUMIFS('Assessment'!$J$6:$J$345,'Assessment'!$A$6:$A$345,$A34,'Assessment'!$B$6:$B$345,7)))</f>
        <v/>
      </c>
      <c r="J34" s="14" t="str">
        <f>IF($A34="","",IF(COUNTIFS('Assessment'!$A$6:$A$345,$A34,'Assessment'!$B$6:$B$345,8)=0,"",SUMIFS('Assessment'!$J$6:$J$345,'Assessment'!$A$6:$A$345,$A34,'Assessment'!$B$6:$B$345,8)))</f>
        <v/>
      </c>
      <c r="K34" s="14" t="str">
        <f>IF($A34="","",IF(COUNTIFS('Assessment'!$A$6:$A$345,$A34,'Assessment'!$B$6:$B$345,9)=0,"",SUMIFS('Assessment'!$J$6:$J$345,'Assessment'!$A$6:$A$345,$A34,'Assessment'!$B$6:$B$345,9)))</f>
        <v/>
      </c>
      <c r="L34" s="14" t="str">
        <f>IF($A34="","",IF(COUNTIFS('Assessment'!$A$6:$A$345,$A34,'Assessment'!$B$6:$B$345,10)=0,"",SUMIFS('Assessment'!$J$6:$J$345,'Assessment'!$A$6:$A$345,$A34,'Assessment'!$B$6:$B$345,10)))</f>
        <v/>
      </c>
      <c r="M34" s="21" t="str">
        <f>IF(COUNT(C34:L34)=0,"",ROUND(AVERAGE(C34:L34),1))</f>
        <v/>
      </c>
      <c r="N34" s="22" t="str">
        <f>IF(COUNT(C34:L34)=0,"",INDEX($C$5:$L$5,MATCH(MIN(C34:L34),C34:L34,0))&amp;" ("&amp;MIN(C34:L34)&amp;")")</f>
        <v/>
      </c>
      <c r="O34" s="19" t="str">
        <f>IF(AND($B34=3,OR(E34=1,H34=1,I34=1,J34=1)),"YES","")</f>
        <v/>
      </c>
    </row>
    <row r="35" spans="1:15" x14ac:dyDescent="0.25">
      <c r="A35" s="9" t="str">
        <f>IF('Entities'!A35="","",'Entities'!A35)</f>
        <v/>
      </c>
      <c r="B35" s="14" t="str">
        <f>IF($A35="","",'Entities'!C35)</f>
        <v/>
      </c>
      <c r="C35" s="14" t="str">
        <f>IF($A35="","",IF(COUNTIFS('Assessment'!$A$6:$A$345,$A35,'Assessment'!$B$6:$B$345,1)=0,"",SUMIFS('Assessment'!$J$6:$J$345,'Assessment'!$A$6:$A$345,$A35,'Assessment'!$B$6:$B$345,1)))</f>
        <v/>
      </c>
      <c r="D35" s="14" t="str">
        <f>IF($A35="","",IF(COUNTIFS('Assessment'!$A$6:$A$345,$A35,'Assessment'!$B$6:$B$345,2)=0,"",SUMIFS('Assessment'!$J$6:$J$345,'Assessment'!$A$6:$A$345,$A35,'Assessment'!$B$6:$B$345,2)))</f>
        <v/>
      </c>
      <c r="E35" s="14" t="str">
        <f>IF($A35="","",IF(COUNTIFS('Assessment'!$A$6:$A$345,$A35,'Assessment'!$B$6:$B$345,3)=0,"",SUMIFS('Assessment'!$J$6:$J$345,'Assessment'!$A$6:$A$345,$A35,'Assessment'!$B$6:$B$345,3)))</f>
        <v/>
      </c>
      <c r="F35" s="14" t="str">
        <f>IF($A35="","",IF(COUNTIFS('Assessment'!$A$6:$A$345,$A35,'Assessment'!$B$6:$B$345,4)=0,"",SUMIFS('Assessment'!$J$6:$J$345,'Assessment'!$A$6:$A$345,$A35,'Assessment'!$B$6:$B$345,4)))</f>
        <v/>
      </c>
      <c r="G35" s="14" t="str">
        <f>IF($A35="","",IF(COUNTIFS('Assessment'!$A$6:$A$345,$A35,'Assessment'!$B$6:$B$345,5)=0,"",SUMIFS('Assessment'!$J$6:$J$345,'Assessment'!$A$6:$A$345,$A35,'Assessment'!$B$6:$B$345,5)))</f>
        <v/>
      </c>
      <c r="H35" s="14" t="str">
        <f>IF($A35="","",IF(COUNTIFS('Assessment'!$A$6:$A$345,$A35,'Assessment'!$B$6:$B$345,6)=0,"",SUMIFS('Assessment'!$J$6:$J$345,'Assessment'!$A$6:$A$345,$A35,'Assessment'!$B$6:$B$345,6)))</f>
        <v/>
      </c>
      <c r="I35" s="14" t="str">
        <f>IF($A35="","",IF(COUNTIFS('Assessment'!$A$6:$A$345,$A35,'Assessment'!$B$6:$B$345,7)=0,"",SUMIFS('Assessment'!$J$6:$J$345,'Assessment'!$A$6:$A$345,$A35,'Assessment'!$B$6:$B$345,7)))</f>
        <v/>
      </c>
      <c r="J35" s="14" t="str">
        <f>IF($A35="","",IF(COUNTIFS('Assessment'!$A$6:$A$345,$A35,'Assessment'!$B$6:$B$345,8)=0,"",SUMIFS('Assessment'!$J$6:$J$345,'Assessment'!$A$6:$A$345,$A35,'Assessment'!$B$6:$B$345,8)))</f>
        <v/>
      </c>
      <c r="K35" s="14" t="str">
        <f>IF($A35="","",IF(COUNTIFS('Assessment'!$A$6:$A$345,$A35,'Assessment'!$B$6:$B$345,9)=0,"",SUMIFS('Assessment'!$J$6:$J$345,'Assessment'!$A$6:$A$345,$A35,'Assessment'!$B$6:$B$345,9)))</f>
        <v/>
      </c>
      <c r="L35" s="14" t="str">
        <f>IF($A35="","",IF(COUNTIFS('Assessment'!$A$6:$A$345,$A35,'Assessment'!$B$6:$B$345,10)=0,"",SUMIFS('Assessment'!$J$6:$J$345,'Assessment'!$A$6:$A$345,$A35,'Assessment'!$B$6:$B$345,10)))</f>
        <v/>
      </c>
      <c r="M35" s="21" t="str">
        <f>IF(COUNT(C35:L35)=0,"",ROUND(AVERAGE(C35:L35),1))</f>
        <v/>
      </c>
      <c r="N35" s="22" t="str">
        <f>IF(COUNT(C35:L35)=0,"",INDEX($C$5:$L$5,MATCH(MIN(C35:L35),C35:L35,0))&amp;" ("&amp;MIN(C35:L35)&amp;")")</f>
        <v/>
      </c>
      <c r="O35" s="19" t="str">
        <f>IF(AND($B35=3,OR(E35=1,H35=1,I35=1,J35=1)),"YES","")</f>
        <v/>
      </c>
    </row>
    <row r="36" spans="1:15" x14ac:dyDescent="0.25">
      <c r="A36" s="9" t="str">
        <f>IF('Entities'!A36="","",'Entities'!A36)</f>
        <v/>
      </c>
      <c r="B36" s="14" t="str">
        <f>IF($A36="","",'Entities'!C36)</f>
        <v/>
      </c>
      <c r="C36" s="14" t="str">
        <f>IF($A36="","",IF(COUNTIFS('Assessment'!$A$6:$A$345,$A36,'Assessment'!$B$6:$B$345,1)=0,"",SUMIFS('Assessment'!$J$6:$J$345,'Assessment'!$A$6:$A$345,$A36,'Assessment'!$B$6:$B$345,1)))</f>
        <v/>
      </c>
      <c r="D36" s="14" t="str">
        <f>IF($A36="","",IF(COUNTIFS('Assessment'!$A$6:$A$345,$A36,'Assessment'!$B$6:$B$345,2)=0,"",SUMIFS('Assessment'!$J$6:$J$345,'Assessment'!$A$6:$A$345,$A36,'Assessment'!$B$6:$B$345,2)))</f>
        <v/>
      </c>
      <c r="E36" s="14" t="str">
        <f>IF($A36="","",IF(COUNTIFS('Assessment'!$A$6:$A$345,$A36,'Assessment'!$B$6:$B$345,3)=0,"",SUMIFS('Assessment'!$J$6:$J$345,'Assessment'!$A$6:$A$345,$A36,'Assessment'!$B$6:$B$345,3)))</f>
        <v/>
      </c>
      <c r="F36" s="14" t="str">
        <f>IF($A36="","",IF(COUNTIFS('Assessment'!$A$6:$A$345,$A36,'Assessment'!$B$6:$B$345,4)=0,"",SUMIFS('Assessment'!$J$6:$J$345,'Assessment'!$A$6:$A$345,$A36,'Assessment'!$B$6:$B$345,4)))</f>
        <v/>
      </c>
      <c r="G36" s="14" t="str">
        <f>IF($A36="","",IF(COUNTIFS('Assessment'!$A$6:$A$345,$A36,'Assessment'!$B$6:$B$345,5)=0,"",SUMIFS('Assessment'!$J$6:$J$345,'Assessment'!$A$6:$A$345,$A36,'Assessment'!$B$6:$B$345,5)))</f>
        <v/>
      </c>
      <c r="H36" s="14" t="str">
        <f>IF($A36="","",IF(COUNTIFS('Assessment'!$A$6:$A$345,$A36,'Assessment'!$B$6:$B$345,6)=0,"",SUMIFS('Assessment'!$J$6:$J$345,'Assessment'!$A$6:$A$345,$A36,'Assessment'!$B$6:$B$345,6)))</f>
        <v/>
      </c>
      <c r="I36" s="14" t="str">
        <f>IF($A36="","",IF(COUNTIFS('Assessment'!$A$6:$A$345,$A36,'Assessment'!$B$6:$B$345,7)=0,"",SUMIFS('Assessment'!$J$6:$J$345,'Assessment'!$A$6:$A$345,$A36,'Assessment'!$B$6:$B$345,7)))</f>
        <v/>
      </c>
      <c r="J36" s="14" t="str">
        <f>IF($A36="","",IF(COUNTIFS('Assessment'!$A$6:$A$345,$A36,'Assessment'!$B$6:$B$345,8)=0,"",SUMIFS('Assessment'!$J$6:$J$345,'Assessment'!$A$6:$A$345,$A36,'Assessment'!$B$6:$B$345,8)))</f>
        <v/>
      </c>
      <c r="K36" s="14" t="str">
        <f>IF($A36="","",IF(COUNTIFS('Assessment'!$A$6:$A$345,$A36,'Assessment'!$B$6:$B$345,9)=0,"",SUMIFS('Assessment'!$J$6:$J$345,'Assessment'!$A$6:$A$345,$A36,'Assessment'!$B$6:$B$345,9)))</f>
        <v/>
      </c>
      <c r="L36" s="14" t="str">
        <f>IF($A36="","",IF(COUNTIFS('Assessment'!$A$6:$A$345,$A36,'Assessment'!$B$6:$B$345,10)=0,"",SUMIFS('Assessment'!$J$6:$J$345,'Assessment'!$A$6:$A$345,$A36,'Assessment'!$B$6:$B$345,10)))</f>
        <v/>
      </c>
      <c r="M36" s="21" t="str">
        <f>IF(COUNT(C36:L36)=0,"",ROUND(AVERAGE(C36:L36),1))</f>
        <v/>
      </c>
      <c r="N36" s="22" t="str">
        <f>IF(COUNT(C36:L36)=0,"",INDEX($C$5:$L$5,MATCH(MIN(C36:L36),C36:L36,0))&amp;" ("&amp;MIN(C36:L36)&amp;")")</f>
        <v/>
      </c>
      <c r="O36" s="19" t="str">
        <f>IF(AND($B36=3,OR(E36=1,H36=1,I36=1,J36=1)),"YES","")</f>
        <v/>
      </c>
    </row>
    <row r="37" spans="1:15" x14ac:dyDescent="0.25">
      <c r="A37" s="9" t="str">
        <f>IF('Entities'!A37="","",'Entities'!A37)</f>
        <v/>
      </c>
      <c r="B37" s="14" t="str">
        <f>IF($A37="","",'Entities'!C37)</f>
        <v/>
      </c>
      <c r="C37" s="14" t="str">
        <f>IF($A37="","",IF(COUNTIFS('Assessment'!$A$6:$A$345,$A37,'Assessment'!$B$6:$B$345,1)=0,"",SUMIFS('Assessment'!$J$6:$J$345,'Assessment'!$A$6:$A$345,$A37,'Assessment'!$B$6:$B$345,1)))</f>
        <v/>
      </c>
      <c r="D37" s="14" t="str">
        <f>IF($A37="","",IF(COUNTIFS('Assessment'!$A$6:$A$345,$A37,'Assessment'!$B$6:$B$345,2)=0,"",SUMIFS('Assessment'!$J$6:$J$345,'Assessment'!$A$6:$A$345,$A37,'Assessment'!$B$6:$B$345,2)))</f>
        <v/>
      </c>
      <c r="E37" s="14" t="str">
        <f>IF($A37="","",IF(COUNTIFS('Assessment'!$A$6:$A$345,$A37,'Assessment'!$B$6:$B$345,3)=0,"",SUMIFS('Assessment'!$J$6:$J$345,'Assessment'!$A$6:$A$345,$A37,'Assessment'!$B$6:$B$345,3)))</f>
        <v/>
      </c>
      <c r="F37" s="14" t="str">
        <f>IF($A37="","",IF(COUNTIFS('Assessment'!$A$6:$A$345,$A37,'Assessment'!$B$6:$B$345,4)=0,"",SUMIFS('Assessment'!$J$6:$J$345,'Assessment'!$A$6:$A$345,$A37,'Assessment'!$B$6:$B$345,4)))</f>
        <v/>
      </c>
      <c r="G37" s="14" t="str">
        <f>IF($A37="","",IF(COUNTIFS('Assessment'!$A$6:$A$345,$A37,'Assessment'!$B$6:$B$345,5)=0,"",SUMIFS('Assessment'!$J$6:$J$345,'Assessment'!$A$6:$A$345,$A37,'Assessment'!$B$6:$B$345,5)))</f>
        <v/>
      </c>
      <c r="H37" s="14" t="str">
        <f>IF($A37="","",IF(COUNTIFS('Assessment'!$A$6:$A$345,$A37,'Assessment'!$B$6:$B$345,6)=0,"",SUMIFS('Assessment'!$J$6:$J$345,'Assessment'!$A$6:$A$345,$A37,'Assessment'!$B$6:$B$345,6)))</f>
        <v/>
      </c>
      <c r="I37" s="14" t="str">
        <f>IF($A37="","",IF(COUNTIFS('Assessment'!$A$6:$A$345,$A37,'Assessment'!$B$6:$B$345,7)=0,"",SUMIFS('Assessment'!$J$6:$J$345,'Assessment'!$A$6:$A$345,$A37,'Assessment'!$B$6:$B$345,7)))</f>
        <v/>
      </c>
      <c r="J37" s="14" t="str">
        <f>IF($A37="","",IF(COUNTIFS('Assessment'!$A$6:$A$345,$A37,'Assessment'!$B$6:$B$345,8)=0,"",SUMIFS('Assessment'!$J$6:$J$345,'Assessment'!$A$6:$A$345,$A37,'Assessment'!$B$6:$B$345,8)))</f>
        <v/>
      </c>
      <c r="K37" s="14" t="str">
        <f>IF($A37="","",IF(COUNTIFS('Assessment'!$A$6:$A$345,$A37,'Assessment'!$B$6:$B$345,9)=0,"",SUMIFS('Assessment'!$J$6:$J$345,'Assessment'!$A$6:$A$345,$A37,'Assessment'!$B$6:$B$345,9)))</f>
        <v/>
      </c>
      <c r="L37" s="14" t="str">
        <f>IF($A37="","",IF(COUNTIFS('Assessment'!$A$6:$A$345,$A37,'Assessment'!$B$6:$B$345,10)=0,"",SUMIFS('Assessment'!$J$6:$J$345,'Assessment'!$A$6:$A$345,$A37,'Assessment'!$B$6:$B$345,10)))</f>
        <v/>
      </c>
      <c r="M37" s="21" t="str">
        <f>IF(COUNT(C37:L37)=0,"",ROUND(AVERAGE(C37:L37),1))</f>
        <v/>
      </c>
      <c r="N37" s="22" t="str">
        <f>IF(COUNT(C37:L37)=0,"",INDEX($C$5:$L$5,MATCH(MIN(C37:L37),C37:L37,0))&amp;" ("&amp;MIN(C37:L37)&amp;")")</f>
        <v/>
      </c>
      <c r="O37" s="19" t="str">
        <f>IF(AND($B37=3,OR(E37=1,H37=1,I37=1,J37=1)),"YES","")</f>
        <v/>
      </c>
    </row>
    <row r="38" spans="1:15" x14ac:dyDescent="0.25">
      <c r="A38" s="9" t="str">
        <f>IF('Entities'!A38="","",'Entities'!A38)</f>
        <v/>
      </c>
      <c r="B38" s="14" t="str">
        <f>IF($A38="","",'Entities'!C38)</f>
        <v/>
      </c>
      <c r="C38" s="14" t="str">
        <f>IF($A38="","",IF(COUNTIFS('Assessment'!$A$6:$A$345,$A38,'Assessment'!$B$6:$B$345,1)=0,"",SUMIFS('Assessment'!$J$6:$J$345,'Assessment'!$A$6:$A$345,$A38,'Assessment'!$B$6:$B$345,1)))</f>
        <v/>
      </c>
      <c r="D38" s="14" t="str">
        <f>IF($A38="","",IF(COUNTIFS('Assessment'!$A$6:$A$345,$A38,'Assessment'!$B$6:$B$345,2)=0,"",SUMIFS('Assessment'!$J$6:$J$345,'Assessment'!$A$6:$A$345,$A38,'Assessment'!$B$6:$B$345,2)))</f>
        <v/>
      </c>
      <c r="E38" s="14" t="str">
        <f>IF($A38="","",IF(COUNTIFS('Assessment'!$A$6:$A$345,$A38,'Assessment'!$B$6:$B$345,3)=0,"",SUMIFS('Assessment'!$J$6:$J$345,'Assessment'!$A$6:$A$345,$A38,'Assessment'!$B$6:$B$345,3)))</f>
        <v/>
      </c>
      <c r="F38" s="14" t="str">
        <f>IF($A38="","",IF(COUNTIFS('Assessment'!$A$6:$A$345,$A38,'Assessment'!$B$6:$B$345,4)=0,"",SUMIFS('Assessment'!$J$6:$J$345,'Assessment'!$A$6:$A$345,$A38,'Assessment'!$B$6:$B$345,4)))</f>
        <v/>
      </c>
      <c r="G38" s="14" t="str">
        <f>IF($A38="","",IF(COUNTIFS('Assessment'!$A$6:$A$345,$A38,'Assessment'!$B$6:$B$345,5)=0,"",SUMIFS('Assessment'!$J$6:$J$345,'Assessment'!$A$6:$A$345,$A38,'Assessment'!$B$6:$B$345,5)))</f>
        <v/>
      </c>
      <c r="H38" s="14" t="str">
        <f>IF($A38="","",IF(COUNTIFS('Assessment'!$A$6:$A$345,$A38,'Assessment'!$B$6:$B$345,6)=0,"",SUMIFS('Assessment'!$J$6:$J$345,'Assessment'!$A$6:$A$345,$A38,'Assessment'!$B$6:$B$345,6)))</f>
        <v/>
      </c>
      <c r="I38" s="14" t="str">
        <f>IF($A38="","",IF(COUNTIFS('Assessment'!$A$6:$A$345,$A38,'Assessment'!$B$6:$B$345,7)=0,"",SUMIFS('Assessment'!$J$6:$J$345,'Assessment'!$A$6:$A$345,$A38,'Assessment'!$B$6:$B$345,7)))</f>
        <v/>
      </c>
      <c r="J38" s="14" t="str">
        <f>IF($A38="","",IF(COUNTIFS('Assessment'!$A$6:$A$345,$A38,'Assessment'!$B$6:$B$345,8)=0,"",SUMIFS('Assessment'!$J$6:$J$345,'Assessment'!$A$6:$A$345,$A38,'Assessment'!$B$6:$B$345,8)))</f>
        <v/>
      </c>
      <c r="K38" s="14" t="str">
        <f>IF($A38="","",IF(COUNTIFS('Assessment'!$A$6:$A$345,$A38,'Assessment'!$B$6:$B$345,9)=0,"",SUMIFS('Assessment'!$J$6:$J$345,'Assessment'!$A$6:$A$345,$A38,'Assessment'!$B$6:$B$345,9)))</f>
        <v/>
      </c>
      <c r="L38" s="14" t="str">
        <f>IF($A38="","",IF(COUNTIFS('Assessment'!$A$6:$A$345,$A38,'Assessment'!$B$6:$B$345,10)=0,"",SUMIFS('Assessment'!$J$6:$J$345,'Assessment'!$A$6:$A$345,$A38,'Assessment'!$B$6:$B$345,10)))</f>
        <v/>
      </c>
      <c r="M38" s="21" t="str">
        <f>IF(COUNT(C38:L38)=0,"",ROUND(AVERAGE(C38:L38),1))</f>
        <v/>
      </c>
      <c r="N38" s="22" t="str">
        <f>IF(COUNT(C38:L38)=0,"",INDEX($C$5:$L$5,MATCH(MIN(C38:L38),C38:L38,0))&amp;" ("&amp;MIN(C38:L38)&amp;")")</f>
        <v/>
      </c>
      <c r="O38" s="19" t="str">
        <f>IF(AND($B38=3,OR(E38=1,H38=1,I38=1,J38=1)),"YES","")</f>
        <v/>
      </c>
    </row>
    <row r="39" spans="1:15" x14ac:dyDescent="0.25">
      <c r="A39" s="9" t="str">
        <f>IF('Entities'!A39="","",'Entities'!A39)</f>
        <v/>
      </c>
      <c r="B39" s="14" t="str">
        <f>IF($A39="","",'Entities'!C39)</f>
        <v/>
      </c>
      <c r="C39" s="14" t="str">
        <f>IF($A39="","",IF(COUNTIFS('Assessment'!$A$6:$A$345,$A39,'Assessment'!$B$6:$B$345,1)=0,"",SUMIFS('Assessment'!$J$6:$J$345,'Assessment'!$A$6:$A$345,$A39,'Assessment'!$B$6:$B$345,1)))</f>
        <v/>
      </c>
      <c r="D39" s="14" t="str">
        <f>IF($A39="","",IF(COUNTIFS('Assessment'!$A$6:$A$345,$A39,'Assessment'!$B$6:$B$345,2)=0,"",SUMIFS('Assessment'!$J$6:$J$345,'Assessment'!$A$6:$A$345,$A39,'Assessment'!$B$6:$B$345,2)))</f>
        <v/>
      </c>
      <c r="E39" s="14" t="str">
        <f>IF($A39="","",IF(COUNTIFS('Assessment'!$A$6:$A$345,$A39,'Assessment'!$B$6:$B$345,3)=0,"",SUMIFS('Assessment'!$J$6:$J$345,'Assessment'!$A$6:$A$345,$A39,'Assessment'!$B$6:$B$345,3)))</f>
        <v/>
      </c>
      <c r="F39" s="14" t="str">
        <f>IF($A39="","",IF(COUNTIFS('Assessment'!$A$6:$A$345,$A39,'Assessment'!$B$6:$B$345,4)=0,"",SUMIFS('Assessment'!$J$6:$J$345,'Assessment'!$A$6:$A$345,$A39,'Assessment'!$B$6:$B$345,4)))</f>
        <v/>
      </c>
      <c r="G39" s="14" t="str">
        <f>IF($A39="","",IF(COUNTIFS('Assessment'!$A$6:$A$345,$A39,'Assessment'!$B$6:$B$345,5)=0,"",SUMIFS('Assessment'!$J$6:$J$345,'Assessment'!$A$6:$A$345,$A39,'Assessment'!$B$6:$B$345,5)))</f>
        <v/>
      </c>
      <c r="H39" s="14" t="str">
        <f>IF($A39="","",IF(COUNTIFS('Assessment'!$A$6:$A$345,$A39,'Assessment'!$B$6:$B$345,6)=0,"",SUMIFS('Assessment'!$J$6:$J$345,'Assessment'!$A$6:$A$345,$A39,'Assessment'!$B$6:$B$345,6)))</f>
        <v/>
      </c>
      <c r="I39" s="14" t="str">
        <f>IF($A39="","",IF(COUNTIFS('Assessment'!$A$6:$A$345,$A39,'Assessment'!$B$6:$B$345,7)=0,"",SUMIFS('Assessment'!$J$6:$J$345,'Assessment'!$A$6:$A$345,$A39,'Assessment'!$B$6:$B$345,7)))</f>
        <v/>
      </c>
      <c r="J39" s="14" t="str">
        <f>IF($A39="","",IF(COUNTIFS('Assessment'!$A$6:$A$345,$A39,'Assessment'!$B$6:$B$345,8)=0,"",SUMIFS('Assessment'!$J$6:$J$345,'Assessment'!$A$6:$A$345,$A39,'Assessment'!$B$6:$B$345,8)))</f>
        <v/>
      </c>
      <c r="K39" s="14" t="str">
        <f>IF($A39="","",IF(COUNTIFS('Assessment'!$A$6:$A$345,$A39,'Assessment'!$B$6:$B$345,9)=0,"",SUMIFS('Assessment'!$J$6:$J$345,'Assessment'!$A$6:$A$345,$A39,'Assessment'!$B$6:$B$345,9)))</f>
        <v/>
      </c>
      <c r="L39" s="14" t="str">
        <f>IF($A39="","",IF(COUNTIFS('Assessment'!$A$6:$A$345,$A39,'Assessment'!$B$6:$B$345,10)=0,"",SUMIFS('Assessment'!$J$6:$J$345,'Assessment'!$A$6:$A$345,$A39,'Assessment'!$B$6:$B$345,10)))</f>
        <v/>
      </c>
      <c r="M39" s="21" t="str">
        <f>IF(COUNT(C39:L39)=0,"",ROUND(AVERAGE(C39:L39),1))</f>
        <v/>
      </c>
      <c r="N39" s="22" t="str">
        <f>IF(COUNT(C39:L39)=0,"",INDEX($C$5:$L$5,MATCH(MIN(C39:L39),C39:L39,0))&amp;" ("&amp;MIN(C39:L39)&amp;")")</f>
        <v/>
      </c>
      <c r="O39" s="19" t="str">
        <f>IF(AND($B39=3,OR(E39=1,H39=1,I39=1,J39=1)),"YES","")</f>
        <v/>
      </c>
    </row>
    <row r="40" spans="1:15" s="23" customFormat="1" x14ac:dyDescent="0.25">
      <c r="A40" s="24" t="s">
        <v>232</v>
      </c>
      <c r="B40" s="25"/>
      <c r="C40" s="26">
        <f>IF(SUMPRODUCT($B$6:$B$39,--ISNUMBER(C6:C39))=0,"",ROUND(SUMPRODUCT($B$6:$B$39,C6:C39)/SUMPRODUCT($B$6:$B$39,--ISNUMBER(C6:C39)),1))</f>
        <v>2.3</v>
      </c>
      <c r="D40" s="26">
        <f>IF(SUMPRODUCT($B$6:$B$39,--ISNUMBER(D6:D39))=0,"",ROUND(SUMPRODUCT($B$6:$B$39,D6:D39)/SUMPRODUCT($B$6:$B$39,--ISNUMBER(D6:D39)),1))</f>
        <v>2.3</v>
      </c>
      <c r="E40" s="26">
        <f>IF(SUMPRODUCT($B$6:$B$39,--ISNUMBER(E6:E39))=0,"",ROUND(SUMPRODUCT($B$6:$B$39,E6:E39)/SUMPRODUCT($B$6:$B$39,--ISNUMBER(E6:E39)),1))</f>
        <v>2.3</v>
      </c>
      <c r="F40" s="26">
        <f>IF(SUMPRODUCT($B$6:$B$39,--ISNUMBER(F6:F39))=0,"",ROUND(SUMPRODUCT($B$6:$B$39,F6:F39)/SUMPRODUCT($B$6:$B$39,--ISNUMBER(F6:F39)),1))</f>
        <v>2.2</v>
      </c>
      <c r="G40" s="26">
        <f>IF(SUMPRODUCT($B$6:$B$39,--ISNUMBER(G6:G39))=0,"",ROUND(SUMPRODUCT($B$6:$B$39,G6:G39)/SUMPRODUCT($B$6:$B$39,--ISNUMBER(G6:G39)),1))</f>
        <v>2</v>
      </c>
      <c r="H40" s="26">
        <f>IF(SUMPRODUCT($B$6:$B$39,--ISNUMBER(H6:H39))=0,"",ROUND(SUMPRODUCT($B$6:$B$39,H6:H39)/SUMPRODUCT($B$6:$B$39,--ISNUMBER(H6:H39)),1))</f>
        <v>2.2</v>
      </c>
      <c r="I40" s="26">
        <f>IF(SUMPRODUCT($B$6:$B$39,--ISNUMBER(I6:I39))=0,"",ROUND(SUMPRODUCT($B$6:$B$39,I6:I39)/SUMPRODUCT($B$6:$B$39,--ISNUMBER(I6:I39)),1))</f>
        <v>2</v>
      </c>
      <c r="J40" s="26">
        <f>IF(SUMPRODUCT($B$6:$B$39,--ISNUMBER(J6:J39))=0,"",ROUND(SUMPRODUCT($B$6:$B$39,J6:J39)/SUMPRODUCT($B$6:$B$39,--ISNUMBER(J6:J39)),1))</f>
        <v>2</v>
      </c>
      <c r="K40" s="26">
        <f>IF(SUMPRODUCT($B$6:$B$39,--ISNUMBER(K6:K39))=0,"",ROUND(SUMPRODUCT($B$6:$B$39,K6:K39)/SUMPRODUCT($B$6:$B$39,--ISNUMBER(K6:K39)),1))</f>
        <v>1.7</v>
      </c>
      <c r="L40" s="26">
        <f>IF(SUMPRODUCT($B$6:$B$39,--ISNUMBER(L6:L39))=0,"",ROUND(SUMPRODUCT($B$6:$B$39,L6:L39)/SUMPRODUCT($B$6:$B$39,--ISNUMBER(L6:L39)),1))</f>
        <v>2.1</v>
      </c>
      <c r="M40" s="26">
        <f>IF(SUMPRODUCT($B$6:$B$39,--ISNUMBER(M6:M39))=0,"",ROUND(SUMPRODUCT($B$6:$B$39,M6:M39)/SUMPRODUCT($B$6:$B$39,--ISNUMBER(M6:M39)),1))</f>
        <v>2.1</v>
      </c>
      <c r="N40" s="27" t="str">
        <f>IF(COUNT(C40:L40)=0,"",INDEX($C$5:$L$5,MATCH(MIN(C40:L40),C40:L40,0))&amp;" ("&amp;FIXED(MIN(C40:L40),1)&amp;")")</f>
        <v>Suppl. (1.7)</v>
      </c>
      <c r="O40" s="19"/>
    </row>
    <row r="41" spans="1:15" s="23" customFormat="1" x14ac:dyDescent="0.25">
      <c r="A41" s="24" t="s">
        <v>233</v>
      </c>
      <c r="B41" s="25"/>
      <c r="C41" s="25">
        <f>IF(COUNT(C6:C39)=0,"",MIN(C6:C39))</f>
        <v>2</v>
      </c>
      <c r="D41" s="25">
        <f>IF(COUNT(D6:D39)=0,"",MIN(D6:D39))</f>
        <v>2</v>
      </c>
      <c r="E41" s="25">
        <f>IF(COUNT(E6:E39)=0,"",MIN(E6:E39))</f>
        <v>1</v>
      </c>
      <c r="F41" s="25">
        <f>IF(COUNT(F6:F39)=0,"",MIN(F6:F39))</f>
        <v>1</v>
      </c>
      <c r="G41" s="25">
        <f>IF(COUNT(G6:G39)=0,"",MIN(G6:G39))</f>
        <v>2</v>
      </c>
      <c r="H41" s="25">
        <f>IF(COUNT(H6:H39)=0,"",MIN(H6:H39))</f>
        <v>1</v>
      </c>
      <c r="I41" s="25">
        <f>IF(COUNT(I6:I39)=0,"",MIN(I6:I39))</f>
        <v>1</v>
      </c>
      <c r="J41" s="25">
        <f>IF(COUNT(J6:J39)=0,"",MIN(J6:J39))</f>
        <v>1</v>
      </c>
      <c r="K41" s="25">
        <f>IF(COUNT(K6:K39)=0,"",MIN(K6:K39))</f>
        <v>1</v>
      </c>
      <c r="L41" s="25">
        <f>IF(COUNT(L6:L39)=0,"",MIN(L6:L39))</f>
        <v>1</v>
      </c>
      <c r="M41" s="25">
        <f>IF(COUNT(C41:L41)=0,"",MIN(C41:L41))</f>
        <v>1</v>
      </c>
      <c r="N41" s="28"/>
      <c r="O41" s="19"/>
    </row>
    <row r="43" spans="1:2" x14ac:dyDescent="0.25">
      <c r="A43" s="23" t="s">
        <v>234</v>
      </c>
      <c r="B43" s="29">
        <f>COUNTIF(O6:O39,"YES")</f>
        <v>1</v>
      </c>
    </row>
    <row r="45" ht="20" customHeight="1" spans="1:15" x14ac:dyDescent="0.25">
      <c r="A45" s="11" t="s">
        <v>235</v>
      </c>
      <c r="B45" s="11"/>
      <c r="C45" s="11"/>
      <c r="D45" s="11"/>
      <c r="E45" s="11"/>
      <c r="F45" s="11"/>
      <c r="G45" s="11"/>
      <c r="H45" s="11"/>
      <c r="I45" s="11"/>
      <c r="J45" s="11"/>
      <c r="K45" s="11"/>
      <c r="L45" s="11"/>
      <c r="M45" s="11"/>
      <c r="N45" s="11"/>
      <c r="O45" s="11"/>
    </row>
    <row r="46" ht="42" customHeight="1" spans="1:15" x14ac:dyDescent="0.25">
      <c r="A46" s="30" t="s">
        <v>236</v>
      </c>
      <c r="B46" s="30"/>
      <c r="C46" s="30"/>
      <c r="D46" s="30"/>
      <c r="E46" s="30"/>
      <c r="F46" s="30"/>
      <c r="G46" s="30"/>
      <c r="H46" s="30"/>
      <c r="I46" s="30"/>
      <c r="J46" s="30"/>
      <c r="K46" s="30"/>
      <c r="L46" s="30"/>
      <c r="M46" s="30"/>
      <c r="N46" s="30"/>
      <c r="O46" s="30"/>
    </row>
  </sheetData>
  <mergeCells count="6">
    <mergeCell ref="A1:O1"/>
    <mergeCell ref="A2:O2"/>
    <mergeCell ref="A3:O3"/>
    <mergeCell ref="A4:O4"/>
    <mergeCell ref="A45:O45"/>
    <mergeCell ref="A46:O46"/>
  </mergeCells>
  <conditionalFormatting sqref="C6:L39">
    <cfRule type="cellIs" dxfId="1" priority="1" operator="between">
      <formula>1</formula>
      <formula>2</formula>
    </cfRule>
    <cfRule type="cellIs" dxfId="2" priority="2" operator="equal">
      <formula>3</formula>
    </cfRule>
    <cfRule type="cellIs" dxfId="3" priority="3" operator="between">
      <formula>4</formula>
      <formula>5</formula>
    </cfRule>
  </conditionalFormatting>
  <conditionalFormatting sqref="C41:M41">
    <cfRule type="cellIs" dxfId="4" priority="4" operator="between">
      <formula>1</formula>
      <formula>2</formula>
    </cfRule>
    <cfRule type="cellIs" dxfId="5" priority="5" operator="equal">
      <formula>3</formula>
    </cfRule>
    <cfRule type="cellIs" dxfId="6" priority="6" operator="between">
      <formula>4</formula>
      <formula>5</formula>
    </cfRule>
  </conditionalFormatting>
  <conditionalFormatting sqref="M6:M39">
    <cfRule type="expression" dxfId="7" priority="7">
      <formula>AND(ISNUMBER(M6),M6&lt;2.5)</formula>
    </cfRule>
    <cfRule type="expression" dxfId="8" priority="8">
      <formula>AND(ISNUMBER(M6),M6&gt;=2.5,M6&lt;3.5)</formula>
    </cfRule>
    <cfRule type="expression" dxfId="9" priority="9">
      <formula>AND(ISNUMBER(M6),M6&gt;=3.5)</formula>
    </cfRule>
  </conditionalFormatting>
  <conditionalFormatting sqref="C40:M40">
    <cfRule type="expression" dxfId="10" priority="10">
      <formula>AND(ISNUMBER(C40),C40&lt;2.5)</formula>
    </cfRule>
    <cfRule type="expression" dxfId="11" priority="11">
      <formula>AND(ISNUMBER(C40),C40&gt;=2.5,C40&lt;3.5)</formula>
    </cfRule>
    <cfRule type="expression" dxfId="12" priority="12">
      <formula>AND(ISNUMBER(C40),C40&gt;=3.5)</formula>
    </cfRule>
  </conditionalFormatting>
  <conditionalFormatting sqref="O6:O39">
    <cfRule type="containsText" dxfId="13" priority="13">
      <formula>NOT(ISERROR(SEARCH("YES",O6)))</formula>
    </cfRule>
  </conditionalFormatting>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40" customWidth="1"/>
    <col min="3" max="4" width="14" customWidth="1"/>
    <col min="5" max="5" width="13" customWidth="1"/>
  </cols>
  <sheetData>
    <row r="1" ht="24" customHeight="1" spans="1:5" x14ac:dyDescent="0.25">
      <c r="A1" s="1" t="s">
        <v>237</v>
      </c>
      <c r="B1" s="1"/>
      <c r="C1" s="1"/>
      <c r="D1" s="1"/>
      <c r="E1" s="1"/>
    </row>
    <row r="2" ht="28" customHeight="1" spans="1:5" x14ac:dyDescent="0.25">
      <c r="A2" s="2" t="s">
        <v>238</v>
      </c>
      <c r="B2" s="2"/>
      <c r="C2" s="2"/>
      <c r="D2" s="2"/>
      <c r="E2" s="2"/>
    </row>
    <row r="3" ht="56" customHeight="1" spans="1:5" x14ac:dyDescent="0.25">
      <c r="A3" s="3" t="s">
        <v>2</v>
      </c>
      <c r="B3" s="3"/>
      <c r="C3" s="3"/>
      <c r="D3" s="3"/>
      <c r="E3" s="3"/>
    </row>
    <row r="4" ht="28" customHeight="1" spans="1:5" x14ac:dyDescent="0.25">
      <c r="A4" s="4" t="s">
        <v>3</v>
      </c>
      <c r="B4" s="4"/>
      <c r="C4" s="4"/>
      <c r="D4" s="4"/>
      <c r="E4" s="4"/>
    </row>
    <row r="5" ht="30" customHeight="1" spans="1:5" x14ac:dyDescent="0.25">
      <c r="A5" s="8" t="s">
        <v>190</v>
      </c>
      <c r="B5" s="8" t="s">
        <v>59</v>
      </c>
      <c r="C5" s="8" t="s">
        <v>239</v>
      </c>
      <c r="D5" s="8" t="s">
        <v>240</v>
      </c>
      <c r="E5" s="8" t="s">
        <v>241</v>
      </c>
    </row>
    <row r="6" spans="1:5" s="9" customFormat="1" x14ac:dyDescent="0.25">
      <c r="A6" s="9" t="s">
        <v>197</v>
      </c>
      <c r="B6" s="9" t="s">
        <v>62</v>
      </c>
      <c r="C6" s="14">
        <v>2</v>
      </c>
      <c r="D6" s="14">
        <f>IF(OR($A6="",$B6=""),"",IF(COUNTIFS('Assessment'!$A$6:$A$345,$A6,'Assessment'!$C$6:$C$345,$B6)=0,"",SUMIFS('Assessment'!$J$6:$J$345,'Assessment'!$A$6:$A$345,$A6,'Assessment'!$C$6:$C$345,$B6)))</f>
        <v>3</v>
      </c>
      <c r="E6" s="31">
        <f>IF(OR(C6="",D6=""),"",D6-C6)</f>
        <v>1</v>
      </c>
    </row>
    <row r="7" spans="1:5" s="9" customFormat="1" x14ac:dyDescent="0.25">
      <c r="A7" s="9" t="s">
        <v>197</v>
      </c>
      <c r="B7" s="9" t="s">
        <v>65</v>
      </c>
      <c r="C7" s="14">
        <v>3</v>
      </c>
      <c r="D7" s="14">
        <f>IF(OR($A7="",$B7=""),"",IF(COUNTIFS('Assessment'!$A$6:$A$345,$A7,'Assessment'!$C$6:$C$345,$B7)=0,"",SUMIFS('Assessment'!$J$6:$J$345,'Assessment'!$A$6:$A$345,$A7,'Assessment'!$C$6:$C$345,$B7)))</f>
        <v>3</v>
      </c>
      <c r="E7" s="31">
        <f>IF(OR(C7="",D7=""),"",D7-C7)</f>
        <v>0</v>
      </c>
    </row>
    <row r="8" spans="1:5" s="9" customFormat="1" x14ac:dyDescent="0.25">
      <c r="A8" s="9" t="s">
        <v>197</v>
      </c>
      <c r="B8" s="9" t="s">
        <v>68</v>
      </c>
      <c r="C8" s="14">
        <v>3</v>
      </c>
      <c r="D8" s="14">
        <f>IF(OR($A8="",$B8=""),"",IF(COUNTIFS('Assessment'!$A$6:$A$345,$A8,'Assessment'!$C$6:$C$345,$B8)=0,"",SUMIFS('Assessment'!$J$6:$J$345,'Assessment'!$A$6:$A$345,$A8,'Assessment'!$C$6:$C$345,$B8)))</f>
        <v>3</v>
      </c>
      <c r="E8" s="31">
        <f>IF(OR(C8="",D8=""),"",D8-C8)</f>
        <v>0</v>
      </c>
    </row>
    <row r="9" spans="1:5" s="9" customFormat="1" x14ac:dyDescent="0.25">
      <c r="A9" s="9" t="s">
        <v>197</v>
      </c>
      <c r="B9" s="9" t="s">
        <v>71</v>
      </c>
      <c r="C9" s="14">
        <v>3</v>
      </c>
      <c r="D9" s="14">
        <f>IF(OR($A9="",$B9=""),"",IF(COUNTIFS('Assessment'!$A$6:$A$345,$A9,'Assessment'!$C$6:$C$345,$B9)=0,"",SUMIFS('Assessment'!$J$6:$J$345,'Assessment'!$A$6:$A$345,$A9,'Assessment'!$C$6:$C$345,$B9)))</f>
        <v>3</v>
      </c>
      <c r="E9" s="31">
        <f>IF(OR(C9="",D9=""),"",D9-C9)</f>
        <v>0</v>
      </c>
    </row>
    <row r="10" spans="1:5" s="9" customFormat="1" x14ac:dyDescent="0.25">
      <c r="A10" s="9" t="s">
        <v>197</v>
      </c>
      <c r="B10" s="9" t="s">
        <v>74</v>
      </c>
      <c r="C10" s="14">
        <v>2</v>
      </c>
      <c r="D10" s="14">
        <f>IF(OR($A10="",$B10=""),"",IF(COUNTIFS('Assessment'!$A$6:$A$345,$A10,'Assessment'!$C$6:$C$345,$B10)=0,"",SUMIFS('Assessment'!$J$6:$J$345,'Assessment'!$A$6:$A$345,$A10,'Assessment'!$C$6:$C$345,$B10)))</f>
        <v>2</v>
      </c>
      <c r="E10" s="31">
        <f>IF(OR(C10="",D10=""),"",D10-C10)</f>
        <v>0</v>
      </c>
    </row>
    <row r="11" spans="1:5" s="9" customFormat="1" x14ac:dyDescent="0.25">
      <c r="A11" s="9" t="s">
        <v>197</v>
      </c>
      <c r="B11" s="9" t="s">
        <v>77</v>
      </c>
      <c r="C11" s="14">
        <v>3</v>
      </c>
      <c r="D11" s="14">
        <f>IF(OR($A11="",$B11=""),"",IF(COUNTIFS('Assessment'!$A$6:$A$345,$A11,'Assessment'!$C$6:$C$345,$B11)=0,"",SUMIFS('Assessment'!$J$6:$J$345,'Assessment'!$A$6:$A$345,$A11,'Assessment'!$C$6:$C$345,$B11)))</f>
        <v>3</v>
      </c>
      <c r="E11" s="31">
        <f>IF(OR(C11="",D11=""),"",D11-C11)</f>
        <v>0</v>
      </c>
    </row>
    <row r="12" spans="1:5" s="9" customFormat="1" x14ac:dyDescent="0.25">
      <c r="A12" s="9" t="s">
        <v>197</v>
      </c>
      <c r="B12" s="9" t="s">
        <v>80</v>
      </c>
      <c r="C12" s="14">
        <v>2</v>
      </c>
      <c r="D12" s="14">
        <f>IF(OR($A12="",$B12=""),"",IF(COUNTIFS('Assessment'!$A$6:$A$345,$A12,'Assessment'!$C$6:$C$345,$B12)=0,"",SUMIFS('Assessment'!$J$6:$J$345,'Assessment'!$A$6:$A$345,$A12,'Assessment'!$C$6:$C$345,$B12)))</f>
        <v>3</v>
      </c>
      <c r="E12" s="31">
        <f>IF(OR(C12="",D12=""),"",D12-C12)</f>
        <v>1</v>
      </c>
    </row>
    <row r="13" spans="1:5" s="9" customFormat="1" x14ac:dyDescent="0.25">
      <c r="A13" s="9" t="s">
        <v>197</v>
      </c>
      <c r="B13" s="9" t="s">
        <v>83</v>
      </c>
      <c r="C13" s="14">
        <v>3</v>
      </c>
      <c r="D13" s="14">
        <f>IF(OR($A13="",$B13=""),"",IF(COUNTIFS('Assessment'!$A$6:$A$345,$A13,'Assessment'!$C$6:$C$345,$B13)=0,"",SUMIFS('Assessment'!$J$6:$J$345,'Assessment'!$A$6:$A$345,$A13,'Assessment'!$C$6:$C$345,$B13)))</f>
        <v>3</v>
      </c>
      <c r="E13" s="31">
        <f>IF(OR(C13="",D13=""),"",D13-C13)</f>
        <v>0</v>
      </c>
    </row>
    <row r="14" spans="1:5" s="9" customFormat="1" x14ac:dyDescent="0.25">
      <c r="A14" s="9" t="s">
        <v>197</v>
      </c>
      <c r="B14" s="9" t="s">
        <v>86</v>
      </c>
      <c r="C14" s="14">
        <v>2</v>
      </c>
      <c r="D14" s="14">
        <f>IF(OR($A14="",$B14=""),"",IF(COUNTIFS('Assessment'!$A$6:$A$345,$A14,'Assessment'!$C$6:$C$345,$B14)=0,"",SUMIFS('Assessment'!$J$6:$J$345,'Assessment'!$A$6:$A$345,$A14,'Assessment'!$C$6:$C$345,$B14)))</f>
        <v>2</v>
      </c>
      <c r="E14" s="31">
        <f>IF(OR(C14="",D14=""),"",D14-C14)</f>
        <v>0</v>
      </c>
    </row>
    <row r="15" spans="1:5" s="9" customFormat="1" x14ac:dyDescent="0.25">
      <c r="A15" s="9" t="s">
        <v>197</v>
      </c>
      <c r="B15" s="9" t="s">
        <v>89</v>
      </c>
      <c r="C15" s="14">
        <v>3</v>
      </c>
      <c r="D15" s="14">
        <f>IF(OR($A15="",$B15=""),"",IF(COUNTIFS('Assessment'!$A$6:$A$345,$A15,'Assessment'!$C$6:$C$345,$B15)=0,"",SUMIFS('Assessment'!$J$6:$J$345,'Assessment'!$A$6:$A$345,$A15,'Assessment'!$C$6:$C$345,$B15)))</f>
        <v>3</v>
      </c>
      <c r="E15" s="31">
        <f>IF(OR(C15="",D15=""),"",D15-C15)</f>
        <v>0</v>
      </c>
    </row>
    <row r="16" spans="1:5" s="9" customFormat="1" x14ac:dyDescent="0.25">
      <c r="A16" s="9" t="s">
        <v>202</v>
      </c>
      <c r="B16" s="9" t="s">
        <v>62</v>
      </c>
      <c r="C16" s="14">
        <v>2</v>
      </c>
      <c r="D16" s="14">
        <f>IF(OR($A16="",$B16=""),"",IF(COUNTIFS('Assessment'!$A$6:$A$345,$A16,'Assessment'!$C$6:$C$345,$B16)=0,"",SUMIFS('Assessment'!$J$6:$J$345,'Assessment'!$A$6:$A$345,$A16,'Assessment'!$C$6:$C$345,$B16)))</f>
        <v>2</v>
      </c>
      <c r="E16" s="31">
        <f>IF(OR(C16="",D16=""),"",D16-C16)</f>
        <v>0</v>
      </c>
    </row>
    <row r="17" spans="1:5" s="9" customFormat="1" x14ac:dyDescent="0.25">
      <c r="A17" s="9" t="s">
        <v>202</v>
      </c>
      <c r="B17" s="9" t="s">
        <v>65</v>
      </c>
      <c r="C17" s="14">
        <v>2</v>
      </c>
      <c r="D17" s="14">
        <f>IF(OR($A17="",$B17=""),"",IF(COUNTIFS('Assessment'!$A$6:$A$345,$A17,'Assessment'!$C$6:$C$345,$B17)=0,"",SUMIFS('Assessment'!$J$6:$J$345,'Assessment'!$A$6:$A$345,$A17,'Assessment'!$C$6:$C$345,$B17)))</f>
        <v>2</v>
      </c>
      <c r="E17" s="31">
        <f>IF(OR(C17="",D17=""),"",D17-C17)</f>
        <v>0</v>
      </c>
    </row>
    <row r="18" spans="1:5" s="9" customFormat="1" x14ac:dyDescent="0.25">
      <c r="A18" s="9" t="s">
        <v>202</v>
      </c>
      <c r="B18" s="9" t="s">
        <v>68</v>
      </c>
      <c r="C18" s="14">
        <v>2</v>
      </c>
      <c r="D18" s="14">
        <f>IF(OR($A18="",$B18=""),"",IF(COUNTIFS('Assessment'!$A$6:$A$345,$A18,'Assessment'!$C$6:$C$345,$B18)=0,"",SUMIFS('Assessment'!$J$6:$J$345,'Assessment'!$A$6:$A$345,$A18,'Assessment'!$C$6:$C$345,$B18)))</f>
        <v>3</v>
      </c>
      <c r="E18" s="31">
        <f>IF(OR(C18="",D18=""),"",D18-C18)</f>
        <v>1</v>
      </c>
    </row>
    <row r="19" spans="1:5" s="9" customFormat="1" x14ac:dyDescent="0.25">
      <c r="A19" s="9" t="s">
        <v>202</v>
      </c>
      <c r="B19" s="9" t="s">
        <v>71</v>
      </c>
      <c r="C19" s="14">
        <v>2</v>
      </c>
      <c r="D19" s="14">
        <f>IF(OR($A19="",$B19=""),"",IF(COUNTIFS('Assessment'!$A$6:$A$345,$A19,'Assessment'!$C$6:$C$345,$B19)=0,"",SUMIFS('Assessment'!$J$6:$J$345,'Assessment'!$A$6:$A$345,$A19,'Assessment'!$C$6:$C$345,$B19)))</f>
        <v>2</v>
      </c>
      <c r="E19" s="31">
        <f>IF(OR(C19="",D19=""),"",D19-C19)</f>
        <v>0</v>
      </c>
    </row>
    <row r="20" spans="1:5" s="9" customFormat="1" x14ac:dyDescent="0.25">
      <c r="A20" s="9" t="s">
        <v>202</v>
      </c>
      <c r="B20" s="9" t="s">
        <v>74</v>
      </c>
      <c r="C20" s="14">
        <v>2</v>
      </c>
      <c r="D20" s="14">
        <f>IF(OR($A20="",$B20=""),"",IF(COUNTIFS('Assessment'!$A$6:$A$345,$A20,'Assessment'!$C$6:$C$345,$B20)=0,"",SUMIFS('Assessment'!$J$6:$J$345,'Assessment'!$A$6:$A$345,$A20,'Assessment'!$C$6:$C$345,$B20)))</f>
        <v>2</v>
      </c>
      <c r="E20" s="31">
        <f>IF(OR(C20="",D20=""),"",D20-C20)</f>
        <v>0</v>
      </c>
    </row>
    <row r="21" spans="1:5" s="9" customFormat="1" x14ac:dyDescent="0.25">
      <c r="A21" s="9" t="s">
        <v>202</v>
      </c>
      <c r="B21" s="9" t="s">
        <v>77</v>
      </c>
      <c r="C21" s="14">
        <v>2</v>
      </c>
      <c r="D21" s="14">
        <f>IF(OR($A21="",$B21=""),"",IF(COUNTIFS('Assessment'!$A$6:$A$345,$A21,'Assessment'!$C$6:$C$345,$B21)=0,"",SUMIFS('Assessment'!$J$6:$J$345,'Assessment'!$A$6:$A$345,$A21,'Assessment'!$C$6:$C$345,$B21)))</f>
        <v>2</v>
      </c>
      <c r="E21" s="31">
        <f>IF(OR(C21="",D21=""),"",D21-C21)</f>
        <v>0</v>
      </c>
    </row>
    <row r="22" spans="1:5" s="9" customFormat="1" x14ac:dyDescent="0.25">
      <c r="A22" s="9" t="s">
        <v>202</v>
      </c>
      <c r="B22" s="9" t="s">
        <v>80</v>
      </c>
      <c r="C22" s="14">
        <v>2</v>
      </c>
      <c r="D22" s="14">
        <f>IF(OR($A22="",$B22=""),"",IF(COUNTIFS('Assessment'!$A$6:$A$345,$A22,'Assessment'!$C$6:$C$345,$B22)=0,"",SUMIFS('Assessment'!$J$6:$J$345,'Assessment'!$A$6:$A$345,$A22,'Assessment'!$C$6:$C$345,$B22)))</f>
        <v>2</v>
      </c>
      <c r="E22" s="31">
        <f>IF(OR(C22="",D22=""),"",D22-C22)</f>
        <v>0</v>
      </c>
    </row>
    <row r="23" spans="1:5" s="9" customFormat="1" x14ac:dyDescent="0.25">
      <c r="A23" s="9" t="s">
        <v>202</v>
      </c>
      <c r="B23" s="9" t="s">
        <v>83</v>
      </c>
      <c r="C23" s="14">
        <v>2</v>
      </c>
      <c r="D23" s="14">
        <f>IF(OR($A23="",$B23=""),"",IF(COUNTIFS('Assessment'!$A$6:$A$345,$A23,'Assessment'!$C$6:$C$345,$B23)=0,"",SUMIFS('Assessment'!$J$6:$J$345,'Assessment'!$A$6:$A$345,$A23,'Assessment'!$C$6:$C$345,$B23)))</f>
        <v>1</v>
      </c>
      <c r="E23" s="31">
        <f>IF(OR(C23="",D23=""),"",D23-C23)</f>
        <v>-1</v>
      </c>
    </row>
    <row r="24" spans="1:5" s="9" customFormat="1" x14ac:dyDescent="0.25">
      <c r="A24" s="9" t="s">
        <v>202</v>
      </c>
      <c r="B24" s="9" t="s">
        <v>86</v>
      </c>
      <c r="C24" s="14">
        <v>2</v>
      </c>
      <c r="D24" s="14">
        <f>IF(OR($A24="",$B24=""),"",IF(COUNTIFS('Assessment'!$A$6:$A$345,$A24,'Assessment'!$C$6:$C$345,$B24)=0,"",SUMIFS('Assessment'!$J$6:$J$345,'Assessment'!$A$6:$A$345,$A24,'Assessment'!$C$6:$C$345,$B24)))</f>
        <v>2</v>
      </c>
      <c r="E24" s="31">
        <f>IF(OR(C24="",D24=""),"",D24-C24)</f>
        <v>0</v>
      </c>
    </row>
    <row r="25" spans="1:5" s="9" customFormat="1" x14ac:dyDescent="0.25">
      <c r="A25" s="9" t="s">
        <v>202</v>
      </c>
      <c r="B25" s="9" t="s">
        <v>89</v>
      </c>
      <c r="C25" s="14">
        <v>2</v>
      </c>
      <c r="D25" s="14">
        <f>IF(OR($A25="",$B25=""),"",IF(COUNTIFS('Assessment'!$A$6:$A$345,$A25,'Assessment'!$C$6:$C$345,$B25)=0,"",SUMIFS('Assessment'!$J$6:$J$345,'Assessment'!$A$6:$A$345,$A25,'Assessment'!$C$6:$C$345,$B25)))</f>
        <v>2</v>
      </c>
      <c r="E25" s="31">
        <f>IF(OR(C25="",D25=""),"",D25-C25)</f>
        <v>0</v>
      </c>
    </row>
    <row r="26" spans="1:5" s="9" customFormat="1" x14ac:dyDescent="0.25">
      <c r="A26" s="9" t="s">
        <v>204</v>
      </c>
      <c r="B26" s="9" t="s">
        <v>62</v>
      </c>
      <c r="C26" s="14">
        <v>2</v>
      </c>
      <c r="D26" s="14">
        <f>IF(OR($A26="",$B26=""),"",IF(COUNTIFS('Assessment'!$A$6:$A$345,$A26,'Assessment'!$C$6:$C$345,$B26)=0,"",SUMIFS('Assessment'!$J$6:$J$345,'Assessment'!$A$6:$A$345,$A26,'Assessment'!$C$6:$C$345,$B26)))</f>
        <v>2</v>
      </c>
      <c r="E26" s="31">
        <f>IF(OR(C26="",D26=""),"",D26-C26)</f>
        <v>0</v>
      </c>
    </row>
    <row r="27" spans="1:5" s="9" customFormat="1" x14ac:dyDescent="0.25">
      <c r="A27" s="9" t="s">
        <v>204</v>
      </c>
      <c r="B27" s="9" t="s">
        <v>65</v>
      </c>
      <c r="C27" s="14">
        <v>2</v>
      </c>
      <c r="D27" s="14">
        <f>IF(OR($A27="",$B27=""),"",IF(COUNTIFS('Assessment'!$A$6:$A$345,$A27,'Assessment'!$C$6:$C$345,$B27)=0,"",SUMIFS('Assessment'!$J$6:$J$345,'Assessment'!$A$6:$A$345,$A27,'Assessment'!$C$6:$C$345,$B27)))</f>
        <v>2</v>
      </c>
      <c r="E27" s="31">
        <f>IF(OR(C27="",D27=""),"",D27-C27)</f>
        <v>0</v>
      </c>
    </row>
    <row r="28" spans="1:5" s="9" customFormat="1" x14ac:dyDescent="0.25">
      <c r="A28" s="9" t="s">
        <v>204</v>
      </c>
      <c r="B28" s="9" t="s">
        <v>68</v>
      </c>
      <c r="C28" s="14">
        <v>1</v>
      </c>
      <c r="D28" s="14">
        <f>IF(OR($A28="",$B28=""),"",IF(COUNTIFS('Assessment'!$A$6:$A$345,$A28,'Assessment'!$C$6:$C$345,$B28)=0,"",SUMIFS('Assessment'!$J$6:$J$345,'Assessment'!$A$6:$A$345,$A28,'Assessment'!$C$6:$C$345,$B28)))</f>
        <v>1</v>
      </c>
      <c r="E28" s="31">
        <f>IF(OR(C28="",D28=""),"",D28-C28)</f>
        <v>0</v>
      </c>
    </row>
    <row r="29" spans="1:5" s="9" customFormat="1" x14ac:dyDescent="0.25">
      <c r="A29" s="9" t="s">
        <v>204</v>
      </c>
      <c r="B29" s="9" t="s">
        <v>71</v>
      </c>
      <c r="C29" s="14">
        <v>2</v>
      </c>
      <c r="D29" s="14">
        <f>IF(OR($A29="",$B29=""),"",IF(COUNTIFS('Assessment'!$A$6:$A$345,$A29,'Assessment'!$C$6:$C$345,$B29)=0,"",SUMIFS('Assessment'!$J$6:$J$345,'Assessment'!$A$6:$A$345,$A29,'Assessment'!$C$6:$C$345,$B29)))</f>
        <v>2</v>
      </c>
      <c r="E29" s="31">
        <f>IF(OR(C29="",D29=""),"",D29-C29)</f>
        <v>0</v>
      </c>
    </row>
    <row r="30" spans="1:5" s="9" customFormat="1" x14ac:dyDescent="0.25">
      <c r="A30" s="9" t="s">
        <v>204</v>
      </c>
      <c r="B30" s="9" t="s">
        <v>74</v>
      </c>
      <c r="C30" s="14">
        <v>2</v>
      </c>
      <c r="D30" s="14">
        <f>IF(OR($A30="",$B30=""),"",IF(COUNTIFS('Assessment'!$A$6:$A$345,$A30,'Assessment'!$C$6:$C$345,$B30)=0,"",SUMIFS('Assessment'!$J$6:$J$345,'Assessment'!$A$6:$A$345,$A30,'Assessment'!$C$6:$C$345,$B30)))</f>
        <v>2</v>
      </c>
      <c r="E30" s="31">
        <f>IF(OR(C30="",D30=""),"",D30-C30)</f>
        <v>0</v>
      </c>
    </row>
    <row r="31" spans="1:5" s="9" customFormat="1" x14ac:dyDescent="0.25">
      <c r="A31" s="9" t="s">
        <v>204</v>
      </c>
      <c r="B31" s="9" t="s">
        <v>77</v>
      </c>
      <c r="C31" s="14">
        <v>1</v>
      </c>
      <c r="D31" s="14">
        <f>IF(OR($A31="",$B31=""),"",IF(COUNTIFS('Assessment'!$A$6:$A$345,$A31,'Assessment'!$C$6:$C$345,$B31)=0,"",SUMIFS('Assessment'!$J$6:$J$345,'Assessment'!$A$6:$A$345,$A31,'Assessment'!$C$6:$C$345,$B31)))</f>
        <v>2</v>
      </c>
      <c r="E31" s="31">
        <f>IF(OR(C31="",D31=""),"",D31-C31)</f>
        <v>1</v>
      </c>
    </row>
    <row r="32" spans="1:5" s="9" customFormat="1" x14ac:dyDescent="0.25">
      <c r="A32" s="9" t="s">
        <v>204</v>
      </c>
      <c r="B32" s="9" t="s">
        <v>80</v>
      </c>
      <c r="C32" s="14">
        <v>1</v>
      </c>
      <c r="D32" s="14">
        <f>IF(OR($A32="",$B32=""),"",IF(COUNTIFS('Assessment'!$A$6:$A$345,$A32,'Assessment'!$C$6:$C$345,$B32)=0,"",SUMIFS('Assessment'!$J$6:$J$345,'Assessment'!$A$6:$A$345,$A32,'Assessment'!$C$6:$C$345,$B32)))</f>
        <v>1</v>
      </c>
      <c r="E32" s="31">
        <f>IF(OR(C32="",D32=""),"",D32-C32)</f>
        <v>0</v>
      </c>
    </row>
    <row r="33" spans="1:5" s="9" customFormat="1" x14ac:dyDescent="0.25">
      <c r="A33" s="9" t="s">
        <v>204</v>
      </c>
      <c r="B33" s="9" t="s">
        <v>83</v>
      </c>
      <c r="C33" s="14">
        <v>2</v>
      </c>
      <c r="D33" s="14">
        <f>IF(OR($A33="",$B33=""),"",IF(COUNTIFS('Assessment'!$A$6:$A$345,$A33,'Assessment'!$C$6:$C$345,$B33)=0,"",SUMIFS('Assessment'!$J$6:$J$345,'Assessment'!$A$6:$A$345,$A33,'Assessment'!$C$6:$C$345,$B33)))</f>
        <v>2</v>
      </c>
      <c r="E33" s="31">
        <f>IF(OR(C33="",D33=""),"",D33-C33)</f>
        <v>0</v>
      </c>
    </row>
    <row r="34" spans="1:5" s="9" customFormat="1" x14ac:dyDescent="0.25">
      <c r="A34" s="9" t="s">
        <v>204</v>
      </c>
      <c r="B34" s="9" t="s">
        <v>86</v>
      </c>
      <c r="C34" s="14">
        <v>1</v>
      </c>
      <c r="D34" s="14">
        <f>IF(OR($A34="",$B34=""),"",IF(COUNTIFS('Assessment'!$A$6:$A$345,$A34,'Assessment'!$C$6:$C$345,$B34)=0,"",SUMIFS('Assessment'!$J$6:$J$345,'Assessment'!$A$6:$A$345,$A34,'Assessment'!$C$6:$C$345,$B34)))</f>
        <v>1</v>
      </c>
      <c r="E34" s="31">
        <f>IF(OR(C34="",D34=""),"",D34-C34)</f>
        <v>0</v>
      </c>
    </row>
    <row r="35" spans="1:5" s="9" customFormat="1" x14ac:dyDescent="0.25">
      <c r="A35" s="9" t="s">
        <v>204</v>
      </c>
      <c r="B35" s="9" t="s">
        <v>89</v>
      </c>
      <c r="C35" s="14">
        <v>1</v>
      </c>
      <c r="D35" s="14">
        <f>IF(OR($A35="",$B35=""),"",IF(COUNTIFS('Assessment'!$A$6:$A$345,$A35,'Assessment'!$C$6:$C$345,$B35)=0,"",SUMIFS('Assessment'!$J$6:$J$345,'Assessment'!$A$6:$A$345,$A35,'Assessment'!$C$6:$C$345,$B35)))</f>
        <v>1</v>
      </c>
      <c r="E35" s="31">
        <f>IF(OR(C35="",D35=""),"",D35-C35)</f>
        <v>0</v>
      </c>
    </row>
    <row r="36" spans="1:5" s="9" customFormat="1" x14ac:dyDescent="0.25">
      <c r="A36" s="9" t="s">
        <v>208</v>
      </c>
      <c r="B36" s="9" t="s">
        <v>62</v>
      </c>
      <c r="C36" s="14">
        <v>2</v>
      </c>
      <c r="D36" s="14">
        <f>IF(OR($A36="",$B36=""),"",IF(COUNTIFS('Assessment'!$A$6:$A$345,$A36,'Assessment'!$C$6:$C$345,$B36)=0,"",SUMIFS('Assessment'!$J$6:$J$345,'Assessment'!$A$6:$A$345,$A36,'Assessment'!$C$6:$C$345,$B36)))</f>
        <v>2</v>
      </c>
      <c r="E36" s="31">
        <f>IF(OR(C36="",D36=""),"",D36-C36)</f>
        <v>0</v>
      </c>
    </row>
    <row r="37" spans="1:5" s="9" customFormat="1" x14ac:dyDescent="0.25">
      <c r="A37" s="9" t="s">
        <v>208</v>
      </c>
      <c r="B37" s="9" t="s">
        <v>65</v>
      </c>
      <c r="C37" s="14">
        <v>2</v>
      </c>
      <c r="D37" s="14">
        <f>IF(OR($A37="",$B37=""),"",IF(COUNTIFS('Assessment'!$A$6:$A$345,$A37,'Assessment'!$C$6:$C$345,$B37)=0,"",SUMIFS('Assessment'!$J$6:$J$345,'Assessment'!$A$6:$A$345,$A37,'Assessment'!$C$6:$C$345,$B37)))</f>
        <v>2</v>
      </c>
      <c r="E37" s="31">
        <f>IF(OR(C37="",D37=""),"",D37-C37)</f>
        <v>0</v>
      </c>
    </row>
    <row r="38" spans="1:5" s="9" customFormat="1" x14ac:dyDescent="0.25">
      <c r="A38" s="9" t="s">
        <v>208</v>
      </c>
      <c r="B38" s="9" t="s">
        <v>68</v>
      </c>
      <c r="C38" s="14">
        <v>1</v>
      </c>
      <c r="D38" s="14">
        <f>IF(OR($A38="",$B38=""),"",IF(COUNTIFS('Assessment'!$A$6:$A$345,$A38,'Assessment'!$C$6:$C$345,$B38)=0,"",SUMIFS('Assessment'!$J$6:$J$345,'Assessment'!$A$6:$A$345,$A38,'Assessment'!$C$6:$C$345,$B38)))</f>
        <v>1</v>
      </c>
      <c r="E38" s="31">
        <f>IF(OR(C38="",D38=""),"",D38-C38)</f>
        <v>0</v>
      </c>
    </row>
    <row r="39" spans="1:5" s="9" customFormat="1" x14ac:dyDescent="0.25">
      <c r="A39" s="9" t="s">
        <v>208</v>
      </c>
      <c r="B39" s="9" t="s">
        <v>71</v>
      </c>
      <c r="C39" s="14">
        <v>1</v>
      </c>
      <c r="D39" s="14">
        <f>IF(OR($A39="",$B39=""),"",IF(COUNTIFS('Assessment'!$A$6:$A$345,$A39,'Assessment'!$C$6:$C$345,$B39)=0,"",SUMIFS('Assessment'!$J$6:$J$345,'Assessment'!$A$6:$A$345,$A39,'Assessment'!$C$6:$C$345,$B39)))</f>
        <v>1</v>
      </c>
      <c r="E39" s="31">
        <f>IF(OR(C39="",D39=""),"",D39-C39)</f>
        <v>0</v>
      </c>
    </row>
    <row r="40" spans="1:5" s="9" customFormat="1" x14ac:dyDescent="0.25">
      <c r="A40" s="9" t="s">
        <v>208</v>
      </c>
      <c r="B40" s="9" t="s">
        <v>74</v>
      </c>
      <c r="C40" s="14">
        <v>2</v>
      </c>
      <c r="D40" s="14">
        <f>IF(OR($A40="",$B40=""),"",IF(COUNTIFS('Assessment'!$A$6:$A$345,$A40,'Assessment'!$C$6:$C$345,$B40)=0,"",SUMIFS('Assessment'!$J$6:$J$345,'Assessment'!$A$6:$A$345,$A40,'Assessment'!$C$6:$C$345,$B40)))</f>
        <v>2</v>
      </c>
      <c r="E40" s="31">
        <f>IF(OR(C40="",D40=""),"",D40-C40)</f>
        <v>0</v>
      </c>
    </row>
    <row r="41" spans="1:5" s="9" customFormat="1" x14ac:dyDescent="0.25">
      <c r="A41" s="9" t="s">
        <v>208</v>
      </c>
      <c r="B41" s="9" t="s">
        <v>77</v>
      </c>
      <c r="C41" s="14">
        <v>1</v>
      </c>
      <c r="D41" s="14">
        <f>IF(OR($A41="",$B41=""),"",IF(COUNTIFS('Assessment'!$A$6:$A$345,$A41,'Assessment'!$C$6:$C$345,$B41)=0,"",SUMIFS('Assessment'!$J$6:$J$345,'Assessment'!$A$6:$A$345,$A41,'Assessment'!$C$6:$C$345,$B41)))</f>
        <v>1</v>
      </c>
      <c r="E41" s="31">
        <f>IF(OR(C41="",D41=""),"",D41-C41)</f>
        <v>0</v>
      </c>
    </row>
    <row r="42" spans="1:5" s="9" customFormat="1" x14ac:dyDescent="0.25">
      <c r="A42" s="9" t="s">
        <v>208</v>
      </c>
      <c r="B42" s="9" t="s">
        <v>80</v>
      </c>
      <c r="C42" s="14">
        <v>1</v>
      </c>
      <c r="D42" s="14">
        <f>IF(OR($A42="",$B42=""),"",IF(COUNTIFS('Assessment'!$A$6:$A$345,$A42,'Assessment'!$C$6:$C$345,$B42)=0,"",SUMIFS('Assessment'!$J$6:$J$345,'Assessment'!$A$6:$A$345,$A42,'Assessment'!$C$6:$C$345,$B42)))</f>
        <v>1</v>
      </c>
      <c r="E42" s="31">
        <f>IF(OR(C42="",D42=""),"",D42-C42)</f>
        <v>0</v>
      </c>
    </row>
    <row r="43" spans="1:5" s="9" customFormat="1" x14ac:dyDescent="0.25">
      <c r="A43" s="9" t="s">
        <v>208</v>
      </c>
      <c r="B43" s="9" t="s">
        <v>83</v>
      </c>
      <c r="C43" s="14">
        <v>2</v>
      </c>
      <c r="D43" s="14">
        <f>IF(OR($A43="",$B43=""),"",IF(COUNTIFS('Assessment'!$A$6:$A$345,$A43,'Assessment'!$C$6:$C$345,$B43)=0,"",SUMIFS('Assessment'!$J$6:$J$345,'Assessment'!$A$6:$A$345,$A43,'Assessment'!$C$6:$C$345,$B43)))</f>
        <v>2</v>
      </c>
      <c r="E43" s="31">
        <f>IF(OR(C43="",D43=""),"",D43-C43)</f>
        <v>0</v>
      </c>
    </row>
    <row r="44" spans="1:5" s="9" customFormat="1" x14ac:dyDescent="0.25">
      <c r="A44" s="9" t="s">
        <v>208</v>
      </c>
      <c r="B44" s="9" t="s">
        <v>86</v>
      </c>
      <c r="C44" s="14">
        <v>1</v>
      </c>
      <c r="D44" s="14">
        <f>IF(OR($A44="",$B44=""),"",IF(COUNTIFS('Assessment'!$A$6:$A$345,$A44,'Assessment'!$C$6:$C$345,$B44)=0,"",SUMIFS('Assessment'!$J$6:$J$345,'Assessment'!$A$6:$A$345,$A44,'Assessment'!$C$6:$C$345,$B44)))</f>
        <v>1</v>
      </c>
      <c r="E44" s="31">
        <f>IF(OR(C44="",D44=""),"",D44-C44)</f>
        <v>0</v>
      </c>
    </row>
    <row r="45" spans="1:5" s="9" customFormat="1" x14ac:dyDescent="0.25">
      <c r="A45" s="9" t="s">
        <v>208</v>
      </c>
      <c r="B45" s="9" t="s">
        <v>89</v>
      </c>
      <c r="C45" s="14">
        <v>2</v>
      </c>
      <c r="D45" s="14">
        <f>IF(OR($A45="",$B45=""),"",IF(COUNTIFS('Assessment'!$A$6:$A$345,$A45,'Assessment'!$C$6:$C$345,$B45)=0,"",SUMIFS('Assessment'!$J$6:$J$345,'Assessment'!$A$6:$A$345,$A45,'Assessment'!$C$6:$C$345,$B45)))</f>
        <v>2</v>
      </c>
      <c r="E45" s="31">
        <f>IF(OR(C45="",D45=""),"",D45-C45)</f>
        <v>0</v>
      </c>
    </row>
    <row r="46" spans="1:5" s="9" customFormat="1" x14ac:dyDescent="0.25">
      <c r="A46" s="9" t="s">
        <v>10</v>
      </c>
      <c r="B46" s="9" t="s">
        <v>10</v>
      </c>
      <c r="C46" s="14"/>
      <c r="D46" s="14" t="str">
        <f>IF(OR($A46="",$B46=""),"",IF(COUNTIFS('Assessment'!$A$6:$A$345,$A46,'Assessment'!$C$6:$C$345,$B46)=0,"",SUMIFS('Assessment'!$J$6:$J$345,'Assessment'!$A$6:$A$345,$A46,'Assessment'!$C$6:$C$345,$B46)))</f>
        <v/>
      </c>
      <c r="E46" s="31" t="str">
        <f>IF(OR(C46="",D46=""),"",D46-C46)</f>
        <v/>
      </c>
    </row>
    <row r="47" spans="1:5" s="9" customFormat="1" x14ac:dyDescent="0.25">
      <c r="A47" s="9" t="s">
        <v>10</v>
      </c>
      <c r="B47" s="9" t="s">
        <v>10</v>
      </c>
      <c r="C47" s="14"/>
      <c r="D47" s="14" t="str">
        <f>IF(OR($A47="",$B47=""),"",IF(COUNTIFS('Assessment'!$A$6:$A$345,$A47,'Assessment'!$C$6:$C$345,$B47)=0,"",SUMIFS('Assessment'!$J$6:$J$345,'Assessment'!$A$6:$A$345,$A47,'Assessment'!$C$6:$C$345,$B47)))</f>
        <v/>
      </c>
      <c r="E47" s="31" t="str">
        <f>IF(OR(C47="",D47=""),"",D47-C47)</f>
        <v/>
      </c>
    </row>
    <row r="48" spans="1:5" s="9" customFormat="1" x14ac:dyDescent="0.25">
      <c r="A48" s="9" t="s">
        <v>10</v>
      </c>
      <c r="B48" s="9" t="s">
        <v>10</v>
      </c>
      <c r="C48" s="14"/>
      <c r="D48" s="14" t="str">
        <f>IF(OR($A48="",$B48=""),"",IF(COUNTIFS('Assessment'!$A$6:$A$345,$A48,'Assessment'!$C$6:$C$345,$B48)=0,"",SUMIFS('Assessment'!$J$6:$J$345,'Assessment'!$A$6:$A$345,$A48,'Assessment'!$C$6:$C$345,$B48)))</f>
        <v/>
      </c>
      <c r="E48" s="31" t="str">
        <f>IF(OR(C48="",D48=""),"",D48-C48)</f>
        <v/>
      </c>
    </row>
    <row r="49" spans="1:5" s="9" customFormat="1" x14ac:dyDescent="0.25">
      <c r="A49" s="9" t="s">
        <v>10</v>
      </c>
      <c r="B49" s="9" t="s">
        <v>10</v>
      </c>
      <c r="C49" s="14"/>
      <c r="D49" s="14" t="str">
        <f>IF(OR($A49="",$B49=""),"",IF(COUNTIFS('Assessment'!$A$6:$A$345,$A49,'Assessment'!$C$6:$C$345,$B49)=0,"",SUMIFS('Assessment'!$J$6:$J$345,'Assessment'!$A$6:$A$345,$A49,'Assessment'!$C$6:$C$345,$B49)))</f>
        <v/>
      </c>
      <c r="E49" s="31" t="str">
        <f>IF(OR(C49="",D49=""),"",D49-C49)</f>
        <v/>
      </c>
    </row>
    <row r="50" spans="1:5" s="9" customFormat="1" x14ac:dyDescent="0.25">
      <c r="A50" s="9" t="s">
        <v>10</v>
      </c>
      <c r="B50" s="9" t="s">
        <v>10</v>
      </c>
      <c r="C50" s="14"/>
      <c r="D50" s="14" t="str">
        <f>IF(OR($A50="",$B50=""),"",IF(COUNTIFS('Assessment'!$A$6:$A$345,$A50,'Assessment'!$C$6:$C$345,$B50)=0,"",SUMIFS('Assessment'!$J$6:$J$345,'Assessment'!$A$6:$A$345,$A50,'Assessment'!$C$6:$C$345,$B50)))</f>
        <v/>
      </c>
      <c r="E50" s="31" t="str">
        <f>IF(OR(C50="",D50=""),"",D50-C50)</f>
        <v/>
      </c>
    </row>
    <row r="51" spans="1:5" s="9" customFormat="1" x14ac:dyDescent="0.25">
      <c r="A51" s="9" t="s">
        <v>10</v>
      </c>
      <c r="B51" s="9" t="s">
        <v>10</v>
      </c>
      <c r="C51" s="14"/>
      <c r="D51" s="14" t="str">
        <f>IF(OR($A51="",$B51=""),"",IF(COUNTIFS('Assessment'!$A$6:$A$345,$A51,'Assessment'!$C$6:$C$345,$B51)=0,"",SUMIFS('Assessment'!$J$6:$J$345,'Assessment'!$A$6:$A$345,$A51,'Assessment'!$C$6:$C$345,$B51)))</f>
        <v/>
      </c>
      <c r="E51" s="31" t="str">
        <f>IF(OR(C51="",D51=""),"",D51-C51)</f>
        <v/>
      </c>
    </row>
    <row r="52" spans="1:5" s="9" customFormat="1" x14ac:dyDescent="0.25">
      <c r="A52" s="9" t="s">
        <v>10</v>
      </c>
      <c r="B52" s="9" t="s">
        <v>10</v>
      </c>
      <c r="C52" s="14"/>
      <c r="D52" s="14" t="str">
        <f>IF(OR($A52="",$B52=""),"",IF(COUNTIFS('Assessment'!$A$6:$A$345,$A52,'Assessment'!$C$6:$C$345,$B52)=0,"",SUMIFS('Assessment'!$J$6:$J$345,'Assessment'!$A$6:$A$345,$A52,'Assessment'!$C$6:$C$345,$B52)))</f>
        <v/>
      </c>
      <c r="E52" s="31" t="str">
        <f>IF(OR(C52="",D52=""),"",D52-C52)</f>
        <v/>
      </c>
    </row>
    <row r="53" spans="1:5" s="9" customFormat="1" x14ac:dyDescent="0.25">
      <c r="A53" s="9" t="s">
        <v>10</v>
      </c>
      <c r="B53" s="9" t="s">
        <v>10</v>
      </c>
      <c r="C53" s="14"/>
      <c r="D53" s="14" t="str">
        <f>IF(OR($A53="",$B53=""),"",IF(COUNTIFS('Assessment'!$A$6:$A$345,$A53,'Assessment'!$C$6:$C$345,$B53)=0,"",SUMIFS('Assessment'!$J$6:$J$345,'Assessment'!$A$6:$A$345,$A53,'Assessment'!$C$6:$C$345,$B53)))</f>
        <v/>
      </c>
      <c r="E53" s="31" t="str">
        <f>IF(OR(C53="",D53=""),"",D53-C53)</f>
        <v/>
      </c>
    </row>
    <row r="54" spans="1:5" s="9" customFormat="1" x14ac:dyDescent="0.25">
      <c r="A54" s="9" t="s">
        <v>10</v>
      </c>
      <c r="B54" s="9" t="s">
        <v>10</v>
      </c>
      <c r="C54" s="14"/>
      <c r="D54" s="14" t="str">
        <f>IF(OR($A54="",$B54=""),"",IF(COUNTIFS('Assessment'!$A$6:$A$345,$A54,'Assessment'!$C$6:$C$345,$B54)=0,"",SUMIFS('Assessment'!$J$6:$J$345,'Assessment'!$A$6:$A$345,$A54,'Assessment'!$C$6:$C$345,$B54)))</f>
        <v/>
      </c>
      <c r="E54" s="31" t="str">
        <f>IF(OR(C54="",D54=""),"",D54-C54)</f>
        <v/>
      </c>
    </row>
    <row r="55" spans="1:5" s="9" customFormat="1" x14ac:dyDescent="0.25">
      <c r="A55" s="9" t="s">
        <v>10</v>
      </c>
      <c r="B55" s="9" t="s">
        <v>10</v>
      </c>
      <c r="C55" s="14"/>
      <c r="D55" s="14" t="str">
        <f>IF(OR($A55="",$B55=""),"",IF(COUNTIFS('Assessment'!$A$6:$A$345,$A55,'Assessment'!$C$6:$C$345,$B55)=0,"",SUMIFS('Assessment'!$J$6:$J$345,'Assessment'!$A$6:$A$345,$A55,'Assessment'!$C$6:$C$345,$B55)))</f>
        <v/>
      </c>
      <c r="E55" s="31" t="str">
        <f>IF(OR(C55="",D55=""),"",D55-C55)</f>
        <v/>
      </c>
    </row>
    <row r="56" spans="1:5" s="9" customFormat="1" x14ac:dyDescent="0.25">
      <c r="A56" s="9" t="s">
        <v>10</v>
      </c>
      <c r="B56" s="9" t="s">
        <v>10</v>
      </c>
      <c r="C56" s="14"/>
      <c r="D56" s="14" t="str">
        <f>IF(OR($A56="",$B56=""),"",IF(COUNTIFS('Assessment'!$A$6:$A$345,$A56,'Assessment'!$C$6:$C$345,$B56)=0,"",SUMIFS('Assessment'!$J$6:$J$345,'Assessment'!$A$6:$A$345,$A56,'Assessment'!$C$6:$C$345,$B56)))</f>
        <v/>
      </c>
      <c r="E56" s="31" t="str">
        <f>IF(OR(C56="",D56=""),"",D56-C56)</f>
        <v/>
      </c>
    </row>
    <row r="57" spans="1:5" s="9" customFormat="1" x14ac:dyDescent="0.25">
      <c r="A57" s="9" t="s">
        <v>10</v>
      </c>
      <c r="B57" s="9" t="s">
        <v>10</v>
      </c>
      <c r="C57" s="14"/>
      <c r="D57" s="14" t="str">
        <f>IF(OR($A57="",$B57=""),"",IF(COUNTIFS('Assessment'!$A$6:$A$345,$A57,'Assessment'!$C$6:$C$345,$B57)=0,"",SUMIFS('Assessment'!$J$6:$J$345,'Assessment'!$A$6:$A$345,$A57,'Assessment'!$C$6:$C$345,$B57)))</f>
        <v/>
      </c>
      <c r="E57" s="31" t="str">
        <f>IF(OR(C57="",D57=""),"",D57-C57)</f>
        <v/>
      </c>
    </row>
    <row r="58" spans="1:5" s="9" customFormat="1" x14ac:dyDescent="0.25">
      <c r="A58" s="9" t="s">
        <v>10</v>
      </c>
      <c r="B58" s="9" t="s">
        <v>10</v>
      </c>
      <c r="C58" s="14"/>
      <c r="D58" s="14" t="str">
        <f>IF(OR($A58="",$B58=""),"",IF(COUNTIFS('Assessment'!$A$6:$A$345,$A58,'Assessment'!$C$6:$C$345,$B58)=0,"",SUMIFS('Assessment'!$J$6:$J$345,'Assessment'!$A$6:$A$345,$A58,'Assessment'!$C$6:$C$345,$B58)))</f>
        <v/>
      </c>
      <c r="E58" s="31" t="str">
        <f>IF(OR(C58="",D58=""),"",D58-C58)</f>
        <v/>
      </c>
    </row>
    <row r="59" spans="1:5" s="9" customFormat="1" x14ac:dyDescent="0.25">
      <c r="A59" s="9" t="s">
        <v>10</v>
      </c>
      <c r="B59" s="9" t="s">
        <v>10</v>
      </c>
      <c r="C59" s="14"/>
      <c r="D59" s="14" t="str">
        <f>IF(OR($A59="",$B59=""),"",IF(COUNTIFS('Assessment'!$A$6:$A$345,$A59,'Assessment'!$C$6:$C$345,$B59)=0,"",SUMIFS('Assessment'!$J$6:$J$345,'Assessment'!$A$6:$A$345,$A59,'Assessment'!$C$6:$C$345,$B59)))</f>
        <v/>
      </c>
      <c r="E59" s="31" t="str">
        <f>IF(OR(C59="",D59=""),"",D59-C59)</f>
        <v/>
      </c>
    </row>
    <row r="60" spans="1:5" s="9" customFormat="1" x14ac:dyDescent="0.25">
      <c r="A60" s="9" t="s">
        <v>10</v>
      </c>
      <c r="B60" s="9" t="s">
        <v>10</v>
      </c>
      <c r="C60" s="14"/>
      <c r="D60" s="14" t="str">
        <f>IF(OR($A60="",$B60=""),"",IF(COUNTIFS('Assessment'!$A$6:$A$345,$A60,'Assessment'!$C$6:$C$345,$B60)=0,"",SUMIFS('Assessment'!$J$6:$J$345,'Assessment'!$A$6:$A$345,$A60,'Assessment'!$C$6:$C$345,$B60)))</f>
        <v/>
      </c>
      <c r="E60" s="31" t="str">
        <f>IF(OR(C60="",D60=""),"",D60-C60)</f>
        <v/>
      </c>
    </row>
    <row r="61" spans="1:5" s="9" customFormat="1" x14ac:dyDescent="0.25">
      <c r="A61" s="9" t="s">
        <v>10</v>
      </c>
      <c r="B61" s="9" t="s">
        <v>10</v>
      </c>
      <c r="C61" s="14"/>
      <c r="D61" s="14" t="str">
        <f>IF(OR($A61="",$B61=""),"",IF(COUNTIFS('Assessment'!$A$6:$A$345,$A61,'Assessment'!$C$6:$C$345,$B61)=0,"",SUMIFS('Assessment'!$J$6:$J$345,'Assessment'!$A$6:$A$345,$A61,'Assessment'!$C$6:$C$345,$B61)))</f>
        <v/>
      </c>
      <c r="E61" s="31" t="str">
        <f>IF(OR(C61="",D61=""),"",D61-C61)</f>
        <v/>
      </c>
    </row>
    <row r="62" spans="1:5" s="9" customFormat="1" x14ac:dyDescent="0.25">
      <c r="A62" s="9" t="s">
        <v>10</v>
      </c>
      <c r="B62" s="9" t="s">
        <v>10</v>
      </c>
      <c r="C62" s="14"/>
      <c r="D62" s="14" t="str">
        <f>IF(OR($A62="",$B62=""),"",IF(COUNTIFS('Assessment'!$A$6:$A$345,$A62,'Assessment'!$C$6:$C$345,$B62)=0,"",SUMIFS('Assessment'!$J$6:$J$345,'Assessment'!$A$6:$A$345,$A62,'Assessment'!$C$6:$C$345,$B62)))</f>
        <v/>
      </c>
      <c r="E62" s="31" t="str">
        <f>IF(OR(C62="",D62=""),"",D62-C62)</f>
        <v/>
      </c>
    </row>
    <row r="63" spans="1:5" s="9" customFormat="1" x14ac:dyDescent="0.25">
      <c r="A63" s="9" t="s">
        <v>10</v>
      </c>
      <c r="B63" s="9" t="s">
        <v>10</v>
      </c>
      <c r="C63" s="14"/>
      <c r="D63" s="14" t="str">
        <f>IF(OR($A63="",$B63=""),"",IF(COUNTIFS('Assessment'!$A$6:$A$345,$A63,'Assessment'!$C$6:$C$345,$B63)=0,"",SUMIFS('Assessment'!$J$6:$J$345,'Assessment'!$A$6:$A$345,$A63,'Assessment'!$C$6:$C$345,$B63)))</f>
        <v/>
      </c>
      <c r="E63" s="31" t="str">
        <f>IF(OR(C63="",D63=""),"",D63-C63)</f>
        <v/>
      </c>
    </row>
    <row r="64" spans="1:5" s="9" customFormat="1" x14ac:dyDescent="0.25">
      <c r="A64" s="9" t="s">
        <v>10</v>
      </c>
      <c r="B64" s="9" t="s">
        <v>10</v>
      </c>
      <c r="C64" s="14"/>
      <c r="D64" s="14" t="str">
        <f>IF(OR($A64="",$B64=""),"",IF(COUNTIFS('Assessment'!$A$6:$A$345,$A64,'Assessment'!$C$6:$C$345,$B64)=0,"",SUMIFS('Assessment'!$J$6:$J$345,'Assessment'!$A$6:$A$345,$A64,'Assessment'!$C$6:$C$345,$B64)))</f>
        <v/>
      </c>
      <c r="E64" s="31" t="str">
        <f>IF(OR(C64="",D64=""),"",D64-C64)</f>
        <v/>
      </c>
    </row>
    <row r="65" spans="1:5" s="9" customFormat="1" x14ac:dyDescent="0.25">
      <c r="A65" s="9" t="s">
        <v>10</v>
      </c>
      <c r="B65" s="9" t="s">
        <v>10</v>
      </c>
      <c r="C65" s="14"/>
      <c r="D65" s="14" t="str">
        <f>IF(OR($A65="",$B65=""),"",IF(COUNTIFS('Assessment'!$A$6:$A$345,$A65,'Assessment'!$C$6:$C$345,$B65)=0,"",SUMIFS('Assessment'!$J$6:$J$345,'Assessment'!$A$6:$A$345,$A65,'Assessment'!$C$6:$C$345,$B65)))</f>
        <v/>
      </c>
      <c r="E65" s="31" t="str">
        <f>IF(OR(C65="",D65=""),"",D65-C65)</f>
        <v/>
      </c>
    </row>
    <row r="66" spans="1:5" s="9" customFormat="1" x14ac:dyDescent="0.25">
      <c r="A66" s="9" t="s">
        <v>10</v>
      </c>
      <c r="B66" s="9" t="s">
        <v>10</v>
      </c>
      <c r="C66" s="14"/>
      <c r="D66" s="14" t="str">
        <f>IF(OR($A66="",$B66=""),"",IF(COUNTIFS('Assessment'!$A$6:$A$345,$A66,'Assessment'!$C$6:$C$345,$B66)=0,"",SUMIFS('Assessment'!$J$6:$J$345,'Assessment'!$A$6:$A$345,$A66,'Assessment'!$C$6:$C$345,$B66)))</f>
        <v/>
      </c>
      <c r="E66" s="31" t="str">
        <f>IF(OR(C66="",D66=""),"",D66-C66)</f>
        <v/>
      </c>
    </row>
    <row r="67" spans="1:5" s="9" customFormat="1" x14ac:dyDescent="0.25">
      <c r="A67" s="9" t="s">
        <v>10</v>
      </c>
      <c r="B67" s="9" t="s">
        <v>10</v>
      </c>
      <c r="C67" s="14"/>
      <c r="D67" s="14" t="str">
        <f>IF(OR($A67="",$B67=""),"",IF(COUNTIFS('Assessment'!$A$6:$A$345,$A67,'Assessment'!$C$6:$C$345,$B67)=0,"",SUMIFS('Assessment'!$J$6:$J$345,'Assessment'!$A$6:$A$345,$A67,'Assessment'!$C$6:$C$345,$B67)))</f>
        <v/>
      </c>
      <c r="E67" s="31" t="str">
        <f>IF(OR(C67="",D67=""),"",D67-C67)</f>
        <v/>
      </c>
    </row>
    <row r="68" spans="1:5" s="9" customFormat="1" x14ac:dyDescent="0.25">
      <c r="A68" s="9" t="s">
        <v>10</v>
      </c>
      <c r="B68" s="9" t="s">
        <v>10</v>
      </c>
      <c r="C68" s="14"/>
      <c r="D68" s="14" t="str">
        <f>IF(OR($A68="",$B68=""),"",IF(COUNTIFS('Assessment'!$A$6:$A$345,$A68,'Assessment'!$C$6:$C$345,$B68)=0,"",SUMIFS('Assessment'!$J$6:$J$345,'Assessment'!$A$6:$A$345,$A68,'Assessment'!$C$6:$C$345,$B68)))</f>
        <v/>
      </c>
      <c r="E68" s="31" t="str">
        <f>IF(OR(C68="",D68=""),"",D68-C68)</f>
        <v/>
      </c>
    </row>
    <row r="69" spans="1:5" s="9" customFormat="1" x14ac:dyDescent="0.25">
      <c r="A69" s="9" t="s">
        <v>10</v>
      </c>
      <c r="B69" s="9" t="s">
        <v>10</v>
      </c>
      <c r="C69" s="14"/>
      <c r="D69" s="14" t="str">
        <f>IF(OR($A69="",$B69=""),"",IF(COUNTIFS('Assessment'!$A$6:$A$345,$A69,'Assessment'!$C$6:$C$345,$B69)=0,"",SUMIFS('Assessment'!$J$6:$J$345,'Assessment'!$A$6:$A$345,$A69,'Assessment'!$C$6:$C$345,$B69)))</f>
        <v/>
      </c>
      <c r="E69" s="31" t="str">
        <f>IF(OR(C69="",D69=""),"",D69-C69)</f>
        <v/>
      </c>
    </row>
    <row r="70" spans="1:5" s="9" customFormat="1" x14ac:dyDescent="0.25">
      <c r="A70" s="9" t="s">
        <v>10</v>
      </c>
      <c r="B70" s="9" t="s">
        <v>10</v>
      </c>
      <c r="C70" s="14"/>
      <c r="D70" s="14" t="str">
        <f>IF(OR($A70="",$B70=""),"",IF(COUNTIFS('Assessment'!$A$6:$A$345,$A70,'Assessment'!$C$6:$C$345,$B70)=0,"",SUMIFS('Assessment'!$J$6:$J$345,'Assessment'!$A$6:$A$345,$A70,'Assessment'!$C$6:$C$345,$B70)))</f>
        <v/>
      </c>
      <c r="E70" s="31" t="str">
        <f>IF(OR(C70="",D70=""),"",D70-C70)</f>
        <v/>
      </c>
    </row>
    <row r="71" spans="1:5" s="9" customFormat="1" x14ac:dyDescent="0.25">
      <c r="A71" s="9" t="s">
        <v>10</v>
      </c>
      <c r="B71" s="9" t="s">
        <v>10</v>
      </c>
      <c r="C71" s="14"/>
      <c r="D71" s="14" t="str">
        <f>IF(OR($A71="",$B71=""),"",IF(COUNTIFS('Assessment'!$A$6:$A$345,$A71,'Assessment'!$C$6:$C$345,$B71)=0,"",SUMIFS('Assessment'!$J$6:$J$345,'Assessment'!$A$6:$A$345,$A71,'Assessment'!$C$6:$C$345,$B71)))</f>
        <v/>
      </c>
      <c r="E71" s="31" t="str">
        <f>IF(OR(C71="",D71=""),"",D71-C71)</f>
        <v/>
      </c>
    </row>
    <row r="72" spans="1:5" s="9" customFormat="1" x14ac:dyDescent="0.25">
      <c r="A72" s="9" t="s">
        <v>10</v>
      </c>
      <c r="B72" s="9" t="s">
        <v>10</v>
      </c>
      <c r="C72" s="14"/>
      <c r="D72" s="14" t="str">
        <f>IF(OR($A72="",$B72=""),"",IF(COUNTIFS('Assessment'!$A$6:$A$345,$A72,'Assessment'!$C$6:$C$345,$B72)=0,"",SUMIFS('Assessment'!$J$6:$J$345,'Assessment'!$A$6:$A$345,$A72,'Assessment'!$C$6:$C$345,$B72)))</f>
        <v/>
      </c>
      <c r="E72" s="31" t="str">
        <f>IF(OR(C72="",D72=""),"",D72-C72)</f>
        <v/>
      </c>
    </row>
    <row r="73" spans="1:5" s="9" customFormat="1" x14ac:dyDescent="0.25">
      <c r="A73" s="9" t="s">
        <v>10</v>
      </c>
      <c r="B73" s="9" t="s">
        <v>10</v>
      </c>
      <c r="C73" s="14"/>
      <c r="D73" s="14" t="str">
        <f>IF(OR($A73="",$B73=""),"",IF(COUNTIFS('Assessment'!$A$6:$A$345,$A73,'Assessment'!$C$6:$C$345,$B73)=0,"",SUMIFS('Assessment'!$J$6:$J$345,'Assessment'!$A$6:$A$345,$A73,'Assessment'!$C$6:$C$345,$B73)))</f>
        <v/>
      </c>
      <c r="E73" s="31" t="str">
        <f>IF(OR(C73="",D73=""),"",D73-C73)</f>
        <v/>
      </c>
    </row>
    <row r="74" spans="1:5" s="9" customFormat="1" x14ac:dyDescent="0.25">
      <c r="A74" s="9" t="s">
        <v>10</v>
      </c>
      <c r="B74" s="9" t="s">
        <v>10</v>
      </c>
      <c r="C74" s="14"/>
      <c r="D74" s="14" t="str">
        <f>IF(OR($A74="",$B74=""),"",IF(COUNTIFS('Assessment'!$A$6:$A$345,$A74,'Assessment'!$C$6:$C$345,$B74)=0,"",SUMIFS('Assessment'!$J$6:$J$345,'Assessment'!$A$6:$A$345,$A74,'Assessment'!$C$6:$C$345,$B74)))</f>
        <v/>
      </c>
      <c r="E74" s="31" t="str">
        <f>IF(OR(C74="",D74=""),"",D74-C74)</f>
        <v/>
      </c>
    </row>
    <row r="75" spans="1:5" s="9" customFormat="1" x14ac:dyDescent="0.25">
      <c r="A75" s="9" t="s">
        <v>10</v>
      </c>
      <c r="B75" s="9" t="s">
        <v>10</v>
      </c>
      <c r="C75" s="14"/>
      <c r="D75" s="14" t="str">
        <f>IF(OR($A75="",$B75=""),"",IF(COUNTIFS('Assessment'!$A$6:$A$345,$A75,'Assessment'!$C$6:$C$345,$B75)=0,"",SUMIFS('Assessment'!$J$6:$J$345,'Assessment'!$A$6:$A$345,$A75,'Assessment'!$C$6:$C$345,$B75)))</f>
        <v/>
      </c>
      <c r="E75" s="31" t="str">
        <f>IF(OR(C75="",D75=""),"",D75-C75)</f>
        <v/>
      </c>
    </row>
    <row r="76" spans="1:5" s="9" customFormat="1" x14ac:dyDescent="0.25">
      <c r="A76" s="9" t="s">
        <v>10</v>
      </c>
      <c r="B76" s="9" t="s">
        <v>10</v>
      </c>
      <c r="C76" s="14"/>
      <c r="D76" s="14" t="str">
        <f>IF(OR($A76="",$B76=""),"",IF(COUNTIFS('Assessment'!$A$6:$A$345,$A76,'Assessment'!$C$6:$C$345,$B76)=0,"",SUMIFS('Assessment'!$J$6:$J$345,'Assessment'!$A$6:$A$345,$A76,'Assessment'!$C$6:$C$345,$B76)))</f>
        <v/>
      </c>
      <c r="E76" s="31" t="str">
        <f>IF(OR(C76="",D76=""),"",D76-C76)</f>
        <v/>
      </c>
    </row>
    <row r="77" spans="1:5" s="9" customFormat="1" x14ac:dyDescent="0.25">
      <c r="A77" s="9" t="s">
        <v>10</v>
      </c>
      <c r="B77" s="9" t="s">
        <v>10</v>
      </c>
      <c r="C77" s="14"/>
      <c r="D77" s="14" t="str">
        <f>IF(OR($A77="",$B77=""),"",IF(COUNTIFS('Assessment'!$A$6:$A$345,$A77,'Assessment'!$C$6:$C$345,$B77)=0,"",SUMIFS('Assessment'!$J$6:$J$345,'Assessment'!$A$6:$A$345,$A77,'Assessment'!$C$6:$C$345,$B77)))</f>
        <v/>
      </c>
      <c r="E77" s="31" t="str">
        <f>IF(OR(C77="",D77=""),"",D77-C77)</f>
        <v/>
      </c>
    </row>
    <row r="78" spans="1:5" s="9" customFormat="1" x14ac:dyDescent="0.25">
      <c r="A78" s="9" t="s">
        <v>10</v>
      </c>
      <c r="B78" s="9" t="s">
        <v>10</v>
      </c>
      <c r="C78" s="14"/>
      <c r="D78" s="14" t="str">
        <f>IF(OR($A78="",$B78=""),"",IF(COUNTIFS('Assessment'!$A$6:$A$345,$A78,'Assessment'!$C$6:$C$345,$B78)=0,"",SUMIFS('Assessment'!$J$6:$J$345,'Assessment'!$A$6:$A$345,$A78,'Assessment'!$C$6:$C$345,$B78)))</f>
        <v/>
      </c>
      <c r="E78" s="31" t="str">
        <f>IF(OR(C78="",D78=""),"",D78-C78)</f>
        <v/>
      </c>
    </row>
    <row r="79" spans="1:5" s="9" customFormat="1" x14ac:dyDescent="0.25">
      <c r="A79" s="9" t="s">
        <v>10</v>
      </c>
      <c r="B79" s="9" t="s">
        <v>10</v>
      </c>
      <c r="C79" s="14"/>
      <c r="D79" s="14" t="str">
        <f>IF(OR($A79="",$B79=""),"",IF(COUNTIFS('Assessment'!$A$6:$A$345,$A79,'Assessment'!$C$6:$C$345,$B79)=0,"",SUMIFS('Assessment'!$J$6:$J$345,'Assessment'!$A$6:$A$345,$A79,'Assessment'!$C$6:$C$345,$B79)))</f>
        <v/>
      </c>
      <c r="E79" s="31" t="str">
        <f>IF(OR(C79="",D79=""),"",D79-C79)</f>
        <v/>
      </c>
    </row>
    <row r="80" spans="1:5" s="9" customFormat="1" x14ac:dyDescent="0.25">
      <c r="A80" s="9" t="s">
        <v>10</v>
      </c>
      <c r="B80" s="9" t="s">
        <v>10</v>
      </c>
      <c r="C80" s="14"/>
      <c r="D80" s="14" t="str">
        <f>IF(OR($A80="",$B80=""),"",IF(COUNTIFS('Assessment'!$A$6:$A$345,$A80,'Assessment'!$C$6:$C$345,$B80)=0,"",SUMIFS('Assessment'!$J$6:$J$345,'Assessment'!$A$6:$A$345,$A80,'Assessment'!$C$6:$C$345,$B80)))</f>
        <v/>
      </c>
      <c r="E80" s="31" t="str">
        <f>IF(OR(C80="",D80=""),"",D80-C80)</f>
        <v/>
      </c>
    </row>
    <row r="81" spans="1:5" s="9" customFormat="1" x14ac:dyDescent="0.25">
      <c r="A81" s="9" t="s">
        <v>10</v>
      </c>
      <c r="B81" s="9" t="s">
        <v>10</v>
      </c>
      <c r="C81" s="14"/>
      <c r="D81" s="14" t="str">
        <f>IF(OR($A81="",$B81=""),"",IF(COUNTIFS('Assessment'!$A$6:$A$345,$A81,'Assessment'!$C$6:$C$345,$B81)=0,"",SUMIFS('Assessment'!$J$6:$J$345,'Assessment'!$A$6:$A$345,$A81,'Assessment'!$C$6:$C$345,$B81)))</f>
        <v/>
      </c>
      <c r="E81" s="31" t="str">
        <f>IF(OR(C81="",D81=""),"",D81-C81)</f>
        <v/>
      </c>
    </row>
    <row r="82" spans="1:5" s="9" customFormat="1" x14ac:dyDescent="0.25">
      <c r="A82" s="9" t="s">
        <v>10</v>
      </c>
      <c r="B82" s="9" t="s">
        <v>10</v>
      </c>
      <c r="C82" s="14"/>
      <c r="D82" s="14" t="str">
        <f>IF(OR($A82="",$B82=""),"",IF(COUNTIFS('Assessment'!$A$6:$A$345,$A82,'Assessment'!$C$6:$C$345,$B82)=0,"",SUMIFS('Assessment'!$J$6:$J$345,'Assessment'!$A$6:$A$345,$A82,'Assessment'!$C$6:$C$345,$B82)))</f>
        <v/>
      </c>
      <c r="E82" s="31" t="str">
        <f>IF(OR(C82="",D82=""),"",D82-C82)</f>
        <v/>
      </c>
    </row>
    <row r="83" spans="1:5" s="9" customFormat="1" x14ac:dyDescent="0.25">
      <c r="A83" s="9" t="s">
        <v>10</v>
      </c>
      <c r="B83" s="9" t="s">
        <v>10</v>
      </c>
      <c r="C83" s="14"/>
      <c r="D83" s="14" t="str">
        <f>IF(OR($A83="",$B83=""),"",IF(COUNTIFS('Assessment'!$A$6:$A$345,$A83,'Assessment'!$C$6:$C$345,$B83)=0,"",SUMIFS('Assessment'!$J$6:$J$345,'Assessment'!$A$6:$A$345,$A83,'Assessment'!$C$6:$C$345,$B83)))</f>
        <v/>
      </c>
      <c r="E83" s="31" t="str">
        <f>IF(OR(C83="",D83=""),"",D83-C83)</f>
        <v/>
      </c>
    </row>
    <row r="84" spans="1:5" s="9" customFormat="1" x14ac:dyDescent="0.25">
      <c r="A84" s="9" t="s">
        <v>10</v>
      </c>
      <c r="B84" s="9" t="s">
        <v>10</v>
      </c>
      <c r="C84" s="14"/>
      <c r="D84" s="14" t="str">
        <f>IF(OR($A84="",$B84=""),"",IF(COUNTIFS('Assessment'!$A$6:$A$345,$A84,'Assessment'!$C$6:$C$345,$B84)=0,"",SUMIFS('Assessment'!$J$6:$J$345,'Assessment'!$A$6:$A$345,$A84,'Assessment'!$C$6:$C$345,$B84)))</f>
        <v/>
      </c>
      <c r="E84" s="31" t="str">
        <f>IF(OR(C84="",D84=""),"",D84-C84)</f>
        <v/>
      </c>
    </row>
    <row r="85" spans="1:5" s="9" customFormat="1" x14ac:dyDescent="0.25">
      <c r="A85" s="9" t="s">
        <v>10</v>
      </c>
      <c r="B85" s="9" t="s">
        <v>10</v>
      </c>
      <c r="C85" s="14"/>
      <c r="D85" s="14" t="str">
        <f>IF(OR($A85="",$B85=""),"",IF(COUNTIFS('Assessment'!$A$6:$A$345,$A85,'Assessment'!$C$6:$C$345,$B85)=0,"",SUMIFS('Assessment'!$J$6:$J$345,'Assessment'!$A$6:$A$345,$A85,'Assessment'!$C$6:$C$345,$B85)))</f>
        <v/>
      </c>
      <c r="E85" s="31" t="str">
        <f>IF(OR(C85="",D85=""),"",D85-C85)</f>
        <v/>
      </c>
    </row>
    <row r="86" spans="1:5" s="9" customFormat="1" x14ac:dyDescent="0.25">
      <c r="A86" s="9" t="s">
        <v>10</v>
      </c>
      <c r="B86" s="9" t="s">
        <v>10</v>
      </c>
      <c r="C86" s="14"/>
      <c r="D86" s="14" t="str">
        <f>IF(OR($A86="",$B86=""),"",IF(COUNTIFS('Assessment'!$A$6:$A$345,$A86,'Assessment'!$C$6:$C$345,$B86)=0,"",SUMIFS('Assessment'!$J$6:$J$345,'Assessment'!$A$6:$A$345,$A86,'Assessment'!$C$6:$C$345,$B86)))</f>
        <v/>
      </c>
      <c r="E86" s="31" t="str">
        <f>IF(OR(C86="",D86=""),"",D86-C86)</f>
        <v/>
      </c>
    </row>
    <row r="87" spans="1:5" s="9" customFormat="1" x14ac:dyDescent="0.25">
      <c r="A87" s="9" t="s">
        <v>10</v>
      </c>
      <c r="B87" s="9" t="s">
        <v>10</v>
      </c>
      <c r="C87" s="14"/>
      <c r="D87" s="14" t="str">
        <f>IF(OR($A87="",$B87=""),"",IF(COUNTIFS('Assessment'!$A$6:$A$345,$A87,'Assessment'!$C$6:$C$345,$B87)=0,"",SUMIFS('Assessment'!$J$6:$J$345,'Assessment'!$A$6:$A$345,$A87,'Assessment'!$C$6:$C$345,$B87)))</f>
        <v/>
      </c>
      <c r="E87" s="31" t="str">
        <f>IF(OR(C87="",D87=""),"",D87-C87)</f>
        <v/>
      </c>
    </row>
    <row r="88" spans="1:5" s="9" customFormat="1" x14ac:dyDescent="0.25">
      <c r="A88" s="9" t="s">
        <v>10</v>
      </c>
      <c r="B88" s="9" t="s">
        <v>10</v>
      </c>
      <c r="C88" s="14"/>
      <c r="D88" s="14" t="str">
        <f>IF(OR($A88="",$B88=""),"",IF(COUNTIFS('Assessment'!$A$6:$A$345,$A88,'Assessment'!$C$6:$C$345,$B88)=0,"",SUMIFS('Assessment'!$J$6:$J$345,'Assessment'!$A$6:$A$345,$A88,'Assessment'!$C$6:$C$345,$B88)))</f>
        <v/>
      </c>
      <c r="E88" s="31" t="str">
        <f>IF(OR(C88="",D88=""),"",D88-C88)</f>
        <v/>
      </c>
    </row>
    <row r="89" spans="1:5" s="9" customFormat="1" x14ac:dyDescent="0.25">
      <c r="A89" s="9" t="s">
        <v>10</v>
      </c>
      <c r="B89" s="9" t="s">
        <v>10</v>
      </c>
      <c r="C89" s="14"/>
      <c r="D89" s="14" t="str">
        <f>IF(OR($A89="",$B89=""),"",IF(COUNTIFS('Assessment'!$A$6:$A$345,$A89,'Assessment'!$C$6:$C$345,$B89)=0,"",SUMIFS('Assessment'!$J$6:$J$345,'Assessment'!$A$6:$A$345,$A89,'Assessment'!$C$6:$C$345,$B89)))</f>
        <v/>
      </c>
      <c r="E89" s="31" t="str">
        <f>IF(OR(C89="",D89=""),"",D89-C89)</f>
        <v/>
      </c>
    </row>
    <row r="90" spans="1:5" s="9" customFormat="1" x14ac:dyDescent="0.25">
      <c r="A90" s="9" t="s">
        <v>10</v>
      </c>
      <c r="B90" s="9" t="s">
        <v>10</v>
      </c>
      <c r="C90" s="14"/>
      <c r="D90" s="14" t="str">
        <f>IF(OR($A90="",$B90=""),"",IF(COUNTIFS('Assessment'!$A$6:$A$345,$A90,'Assessment'!$C$6:$C$345,$B90)=0,"",SUMIFS('Assessment'!$J$6:$J$345,'Assessment'!$A$6:$A$345,$A90,'Assessment'!$C$6:$C$345,$B90)))</f>
        <v/>
      </c>
      <c r="E90" s="31" t="str">
        <f>IF(OR(C90="",D90=""),"",D90-C90)</f>
        <v/>
      </c>
    </row>
    <row r="91" spans="1:5" s="9" customFormat="1" x14ac:dyDescent="0.25">
      <c r="A91" s="9" t="s">
        <v>10</v>
      </c>
      <c r="B91" s="9" t="s">
        <v>10</v>
      </c>
      <c r="C91" s="14"/>
      <c r="D91" s="14" t="str">
        <f>IF(OR($A91="",$B91=""),"",IF(COUNTIFS('Assessment'!$A$6:$A$345,$A91,'Assessment'!$C$6:$C$345,$B91)=0,"",SUMIFS('Assessment'!$J$6:$J$345,'Assessment'!$A$6:$A$345,$A91,'Assessment'!$C$6:$C$345,$B91)))</f>
        <v/>
      </c>
      <c r="E91" s="31" t="str">
        <f>IF(OR(C91="",D91=""),"",D91-C91)</f>
        <v/>
      </c>
    </row>
    <row r="92" spans="1:5" s="9" customFormat="1" x14ac:dyDescent="0.25">
      <c r="A92" s="9" t="s">
        <v>10</v>
      </c>
      <c r="B92" s="9" t="s">
        <v>10</v>
      </c>
      <c r="C92" s="14"/>
      <c r="D92" s="14" t="str">
        <f>IF(OR($A92="",$B92=""),"",IF(COUNTIFS('Assessment'!$A$6:$A$345,$A92,'Assessment'!$C$6:$C$345,$B92)=0,"",SUMIFS('Assessment'!$J$6:$J$345,'Assessment'!$A$6:$A$345,$A92,'Assessment'!$C$6:$C$345,$B92)))</f>
        <v/>
      </c>
      <c r="E92" s="31" t="str">
        <f>IF(OR(C92="",D92=""),"",D92-C92)</f>
        <v/>
      </c>
    </row>
    <row r="93" spans="1:5" s="9" customFormat="1" x14ac:dyDescent="0.25">
      <c r="A93" s="9" t="s">
        <v>10</v>
      </c>
      <c r="B93" s="9" t="s">
        <v>10</v>
      </c>
      <c r="C93" s="14"/>
      <c r="D93" s="14" t="str">
        <f>IF(OR($A93="",$B93=""),"",IF(COUNTIFS('Assessment'!$A$6:$A$345,$A93,'Assessment'!$C$6:$C$345,$B93)=0,"",SUMIFS('Assessment'!$J$6:$J$345,'Assessment'!$A$6:$A$345,$A93,'Assessment'!$C$6:$C$345,$B93)))</f>
        <v/>
      </c>
      <c r="E93" s="31" t="str">
        <f>IF(OR(C93="",D93=""),"",D93-C93)</f>
        <v/>
      </c>
    </row>
    <row r="94" spans="1:5" s="9" customFormat="1" x14ac:dyDescent="0.25">
      <c r="A94" s="9" t="s">
        <v>10</v>
      </c>
      <c r="B94" s="9" t="s">
        <v>10</v>
      </c>
      <c r="C94" s="14"/>
      <c r="D94" s="14" t="str">
        <f>IF(OR($A94="",$B94=""),"",IF(COUNTIFS('Assessment'!$A$6:$A$345,$A94,'Assessment'!$C$6:$C$345,$B94)=0,"",SUMIFS('Assessment'!$J$6:$J$345,'Assessment'!$A$6:$A$345,$A94,'Assessment'!$C$6:$C$345,$B94)))</f>
        <v/>
      </c>
      <c r="E94" s="31" t="str">
        <f>IF(OR(C94="",D94=""),"",D94-C94)</f>
        <v/>
      </c>
    </row>
    <row r="95" spans="1:5" s="9" customFormat="1" x14ac:dyDescent="0.25">
      <c r="A95" s="9" t="s">
        <v>10</v>
      </c>
      <c r="B95" s="9" t="s">
        <v>10</v>
      </c>
      <c r="C95" s="14"/>
      <c r="D95" s="14" t="str">
        <f>IF(OR($A95="",$B95=""),"",IF(COUNTIFS('Assessment'!$A$6:$A$345,$A95,'Assessment'!$C$6:$C$345,$B95)=0,"",SUMIFS('Assessment'!$J$6:$J$345,'Assessment'!$A$6:$A$345,$A95,'Assessment'!$C$6:$C$345,$B95)))</f>
        <v/>
      </c>
      <c r="E95" s="31" t="str">
        <f>IF(OR(C95="",D95=""),"",D95-C95)</f>
        <v/>
      </c>
    </row>
    <row r="96" spans="1:5" s="9" customFormat="1" x14ac:dyDescent="0.25">
      <c r="A96" s="9" t="s">
        <v>10</v>
      </c>
      <c r="B96" s="9" t="s">
        <v>10</v>
      </c>
      <c r="C96" s="14"/>
      <c r="D96" s="14" t="str">
        <f>IF(OR($A96="",$B96=""),"",IF(COUNTIFS('Assessment'!$A$6:$A$345,$A96,'Assessment'!$C$6:$C$345,$B96)=0,"",SUMIFS('Assessment'!$J$6:$J$345,'Assessment'!$A$6:$A$345,$A96,'Assessment'!$C$6:$C$345,$B96)))</f>
        <v/>
      </c>
      <c r="E96" s="31" t="str">
        <f>IF(OR(C96="",D96=""),"",D96-C96)</f>
        <v/>
      </c>
    </row>
    <row r="97" spans="1:5" s="9" customFormat="1" x14ac:dyDescent="0.25">
      <c r="A97" s="9" t="s">
        <v>10</v>
      </c>
      <c r="B97" s="9" t="s">
        <v>10</v>
      </c>
      <c r="C97" s="14"/>
      <c r="D97" s="14" t="str">
        <f>IF(OR($A97="",$B97=""),"",IF(COUNTIFS('Assessment'!$A$6:$A$345,$A97,'Assessment'!$C$6:$C$345,$B97)=0,"",SUMIFS('Assessment'!$J$6:$J$345,'Assessment'!$A$6:$A$345,$A97,'Assessment'!$C$6:$C$345,$B97)))</f>
        <v/>
      </c>
      <c r="E97" s="31" t="str">
        <f>IF(OR(C97="",D97=""),"",D97-C97)</f>
        <v/>
      </c>
    </row>
    <row r="98" spans="1:5" s="9" customFormat="1" x14ac:dyDescent="0.25">
      <c r="A98" s="9" t="s">
        <v>10</v>
      </c>
      <c r="B98" s="9" t="s">
        <v>10</v>
      </c>
      <c r="C98" s="14"/>
      <c r="D98" s="14" t="str">
        <f>IF(OR($A98="",$B98=""),"",IF(COUNTIFS('Assessment'!$A$6:$A$345,$A98,'Assessment'!$C$6:$C$345,$B98)=0,"",SUMIFS('Assessment'!$J$6:$J$345,'Assessment'!$A$6:$A$345,$A98,'Assessment'!$C$6:$C$345,$B98)))</f>
        <v/>
      </c>
      <c r="E98" s="31" t="str">
        <f>IF(OR(C98="",D98=""),"",D98-C98)</f>
        <v/>
      </c>
    </row>
    <row r="99" spans="1:5" s="9" customFormat="1" x14ac:dyDescent="0.25">
      <c r="A99" s="9" t="s">
        <v>10</v>
      </c>
      <c r="B99" s="9" t="s">
        <v>10</v>
      </c>
      <c r="C99" s="14"/>
      <c r="D99" s="14" t="str">
        <f>IF(OR($A99="",$B99=""),"",IF(COUNTIFS('Assessment'!$A$6:$A$345,$A99,'Assessment'!$C$6:$C$345,$B99)=0,"",SUMIFS('Assessment'!$J$6:$J$345,'Assessment'!$A$6:$A$345,$A99,'Assessment'!$C$6:$C$345,$B99)))</f>
        <v/>
      </c>
      <c r="E99" s="31" t="str">
        <f>IF(OR(C99="",D99=""),"",D99-C99)</f>
        <v/>
      </c>
    </row>
    <row r="100" spans="1:5" s="9" customFormat="1" x14ac:dyDescent="0.25">
      <c r="A100" s="9" t="s">
        <v>10</v>
      </c>
      <c r="B100" s="9" t="s">
        <v>10</v>
      </c>
      <c r="C100" s="14"/>
      <c r="D100" s="14" t="str">
        <f>IF(OR($A100="",$B100=""),"",IF(COUNTIFS('Assessment'!$A$6:$A$345,$A100,'Assessment'!$C$6:$C$345,$B100)=0,"",SUMIFS('Assessment'!$J$6:$J$345,'Assessment'!$A$6:$A$345,$A100,'Assessment'!$C$6:$C$345,$B100)))</f>
        <v/>
      </c>
      <c r="E100" s="31" t="str">
        <f>IF(OR(C100="",D100=""),"",D100-C100)</f>
        <v/>
      </c>
    </row>
    <row r="101" spans="1:5" s="9" customFormat="1" x14ac:dyDescent="0.25">
      <c r="A101" s="9" t="s">
        <v>10</v>
      </c>
      <c r="B101" s="9" t="s">
        <v>10</v>
      </c>
      <c r="C101" s="14"/>
      <c r="D101" s="14" t="str">
        <f>IF(OR($A101="",$B101=""),"",IF(COUNTIFS('Assessment'!$A$6:$A$345,$A101,'Assessment'!$C$6:$C$345,$B101)=0,"",SUMIFS('Assessment'!$J$6:$J$345,'Assessment'!$A$6:$A$345,$A101,'Assessment'!$C$6:$C$345,$B101)))</f>
        <v/>
      </c>
      <c r="E101" s="31" t="str">
        <f>IF(OR(C101="",D101=""),"",D101-C101)</f>
        <v/>
      </c>
    </row>
    <row r="102" spans="1:5" s="9" customFormat="1" x14ac:dyDescent="0.25">
      <c r="A102" s="9" t="s">
        <v>10</v>
      </c>
      <c r="B102" s="9" t="s">
        <v>10</v>
      </c>
      <c r="C102" s="14"/>
      <c r="D102" s="14" t="str">
        <f>IF(OR($A102="",$B102=""),"",IF(COUNTIFS('Assessment'!$A$6:$A$345,$A102,'Assessment'!$C$6:$C$345,$B102)=0,"",SUMIFS('Assessment'!$J$6:$J$345,'Assessment'!$A$6:$A$345,$A102,'Assessment'!$C$6:$C$345,$B102)))</f>
        <v/>
      </c>
      <c r="E102" s="31" t="str">
        <f>IF(OR(C102="",D102=""),"",D102-C102)</f>
        <v/>
      </c>
    </row>
    <row r="103" spans="1:5" s="9" customFormat="1" x14ac:dyDescent="0.25">
      <c r="A103" s="9" t="s">
        <v>10</v>
      </c>
      <c r="B103" s="9" t="s">
        <v>10</v>
      </c>
      <c r="C103" s="14"/>
      <c r="D103" s="14" t="str">
        <f>IF(OR($A103="",$B103=""),"",IF(COUNTIFS('Assessment'!$A$6:$A$345,$A103,'Assessment'!$C$6:$C$345,$B103)=0,"",SUMIFS('Assessment'!$J$6:$J$345,'Assessment'!$A$6:$A$345,$A103,'Assessment'!$C$6:$C$345,$B103)))</f>
        <v/>
      </c>
      <c r="E103" s="31" t="str">
        <f>IF(OR(C103="",D103=""),"",D103-C103)</f>
        <v/>
      </c>
    </row>
    <row r="104" spans="1:5" s="9" customFormat="1" x14ac:dyDescent="0.25">
      <c r="A104" s="9" t="s">
        <v>10</v>
      </c>
      <c r="B104" s="9" t="s">
        <v>10</v>
      </c>
      <c r="C104" s="14"/>
      <c r="D104" s="14" t="str">
        <f>IF(OR($A104="",$B104=""),"",IF(COUNTIFS('Assessment'!$A$6:$A$345,$A104,'Assessment'!$C$6:$C$345,$B104)=0,"",SUMIFS('Assessment'!$J$6:$J$345,'Assessment'!$A$6:$A$345,$A104,'Assessment'!$C$6:$C$345,$B104)))</f>
        <v/>
      </c>
      <c r="E104" s="31" t="str">
        <f>IF(OR(C104="",D104=""),"",D104-C104)</f>
        <v/>
      </c>
    </row>
    <row r="105" spans="1:5" s="9" customFormat="1" x14ac:dyDescent="0.25">
      <c r="A105" s="9" t="s">
        <v>10</v>
      </c>
      <c r="B105" s="9" t="s">
        <v>10</v>
      </c>
      <c r="C105" s="14"/>
      <c r="D105" s="14" t="str">
        <f>IF(OR($A105="",$B105=""),"",IF(COUNTIFS('Assessment'!$A$6:$A$345,$A105,'Assessment'!$C$6:$C$345,$B105)=0,"",SUMIFS('Assessment'!$J$6:$J$345,'Assessment'!$A$6:$A$345,$A105,'Assessment'!$C$6:$C$345,$B105)))</f>
        <v/>
      </c>
      <c r="E105" s="31" t="str">
        <f>IF(OR(C105="",D105=""),"",D105-C105)</f>
        <v/>
      </c>
    </row>
  </sheetData>
  <autoFilter ref="A5:E105"/>
  <mergeCells count="4">
    <mergeCell ref="A1:E1"/>
    <mergeCell ref="A2:E2"/>
    <mergeCell ref="A3:E3"/>
    <mergeCell ref="A4:E4"/>
  </mergeCells>
  <conditionalFormatting sqref="E6:E105">
    <cfRule type="expression" dxfId="14" priority="1">
      <formula>AND(ISNUMBER(E6),E6&gt;0)</formula>
    </cfRule>
    <cfRule type="expression" dxfId="15" priority="2">
      <formula>AND(ISNUMBER(E6),E6&lt;0)</formula>
    </cfRule>
  </conditionalFormatting>
  <dataValidations count="3">
    <dataValidation type="list" allowBlank="1" showErrorMessage="1" errorTitle="Entity" error="Entity" sqref="A6:A105">
      <formula1>'Entities'!$A$6:$A$39</formula1>
    </dataValidation>
    <dataValidation type="list" allowBlank="1" showErrorMessage="1" errorTitle="Domain" error="Domain" sqref="B6:B105">
      <formula1>'Levels'!$B$14:$B$23</formula1>
    </dataValidation>
    <dataValidation type="list" allowBlank="1" showErrorMessage="1" errorTitle="Previous campaign" error="1 / 2 / 3 / 4 / 5" sqref="C6:C105">
      <formula1>"1,2,3,4,5"</formula1>
    </dataValidation>
  </dataValidations>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36" customWidth="1"/>
    <col min="3" max="3" width="11" customWidth="1"/>
    <col min="5" max="5" width="64" customWidth="1"/>
    <col min="6" max="6" width="26" customWidth="1"/>
    <col min="7" max="8" width="13" customWidth="1"/>
  </cols>
  <sheetData>
    <row r="1" ht="24" customHeight="1" spans="1:8" x14ac:dyDescent="0.25">
      <c r="A1" s="1" t="s">
        <v>242</v>
      </c>
      <c r="B1" s="1"/>
      <c r="C1" s="1"/>
      <c r="D1" s="1"/>
      <c r="E1" s="1"/>
      <c r="F1" s="1"/>
      <c r="G1" s="1"/>
      <c r="H1" s="1"/>
    </row>
    <row r="2" ht="28" customHeight="1" spans="1:8" x14ac:dyDescent="0.25">
      <c r="A2" s="2" t="s">
        <v>243</v>
      </c>
      <c r="B2" s="2"/>
      <c r="C2" s="2"/>
      <c r="D2" s="2"/>
      <c r="E2" s="2"/>
      <c r="F2" s="2"/>
      <c r="G2" s="2"/>
      <c r="H2" s="2"/>
    </row>
    <row r="3" ht="28" customHeight="1" spans="1:8" x14ac:dyDescent="0.25">
      <c r="A3" s="3" t="s">
        <v>2</v>
      </c>
      <c r="B3" s="3"/>
      <c r="C3" s="3"/>
      <c r="D3" s="3"/>
      <c r="E3" s="3"/>
      <c r="F3" s="3"/>
      <c r="G3" s="3"/>
      <c r="H3" s="3"/>
    </row>
    <row r="4" ht="18" customHeight="1" spans="1:8" x14ac:dyDescent="0.25">
      <c r="A4" s="4" t="s">
        <v>3</v>
      </c>
      <c r="B4" s="4"/>
      <c r="C4" s="4"/>
      <c r="D4" s="4"/>
      <c r="E4" s="4"/>
      <c r="F4" s="4"/>
      <c r="G4" s="4"/>
      <c r="H4" s="4"/>
    </row>
    <row r="5" ht="30" customHeight="1" spans="1:8" x14ac:dyDescent="0.25">
      <c r="A5" s="8" t="s">
        <v>190</v>
      </c>
      <c r="B5" s="8" t="s">
        <v>59</v>
      </c>
      <c r="C5" s="8" t="s">
        <v>244</v>
      </c>
      <c r="D5" s="8" t="s">
        <v>220</v>
      </c>
      <c r="E5" s="8" t="s">
        <v>245</v>
      </c>
      <c r="F5" s="8" t="s">
        <v>246</v>
      </c>
      <c r="G5" s="8" t="s">
        <v>247</v>
      </c>
      <c r="H5" s="8" t="s">
        <v>248</v>
      </c>
    </row>
    <row r="6" spans="1:8" s="9" customFormat="1" x14ac:dyDescent="0.25">
      <c r="A6" s="9" t="s">
        <v>249</v>
      </c>
      <c r="B6" s="9" t="s">
        <v>86</v>
      </c>
      <c r="C6" s="14">
        <v>1.7</v>
      </c>
      <c r="D6" s="14">
        <v>3</v>
      </c>
      <c r="E6" s="9" t="s">
        <v>250</v>
      </c>
      <c r="F6" s="9" t="s">
        <v>251</v>
      </c>
      <c r="G6" s="15">
        <v>46568</v>
      </c>
      <c r="H6" s="9" t="s">
        <v>252</v>
      </c>
    </row>
    <row r="7" spans="1:8" s="9" customFormat="1" x14ac:dyDescent="0.25">
      <c r="A7" s="9" t="s">
        <v>202</v>
      </c>
      <c r="B7" s="9" t="s">
        <v>83</v>
      </c>
      <c r="C7" s="14">
        <v>1</v>
      </c>
      <c r="D7" s="14">
        <v>3</v>
      </c>
      <c r="E7" s="9" t="s">
        <v>253</v>
      </c>
      <c r="F7" s="9" t="s">
        <v>203</v>
      </c>
      <c r="G7" s="15">
        <v>46477</v>
      </c>
      <c r="H7" s="9" t="s">
        <v>252</v>
      </c>
    </row>
    <row r="8" spans="1:8" s="9" customFormat="1" x14ac:dyDescent="0.25">
      <c r="A8" s="9" t="s">
        <v>10</v>
      </c>
      <c r="B8" s="9" t="s">
        <v>10</v>
      </c>
      <c r="C8" s="14"/>
      <c r="D8" s="14"/>
      <c r="E8" s="9" t="s">
        <v>10</v>
      </c>
      <c r="F8" s="9" t="s">
        <v>10</v>
      </c>
      <c r="G8" s="15"/>
      <c r="H8" s="9" t="s">
        <v>10</v>
      </c>
    </row>
    <row r="9" spans="1:8" s="9" customFormat="1" x14ac:dyDescent="0.25">
      <c r="A9" s="9" t="s">
        <v>10</v>
      </c>
      <c r="B9" s="9" t="s">
        <v>10</v>
      </c>
      <c r="C9" s="14"/>
      <c r="D9" s="14"/>
      <c r="E9" s="9" t="s">
        <v>10</v>
      </c>
      <c r="F9" s="9" t="s">
        <v>10</v>
      </c>
      <c r="G9" s="15"/>
      <c r="H9" s="9" t="s">
        <v>10</v>
      </c>
    </row>
    <row r="10" spans="1:8" s="9" customFormat="1" x14ac:dyDescent="0.25">
      <c r="A10" s="9" t="s">
        <v>10</v>
      </c>
      <c r="B10" s="9" t="s">
        <v>10</v>
      </c>
      <c r="C10" s="14"/>
      <c r="D10" s="14"/>
      <c r="E10" s="9" t="s">
        <v>10</v>
      </c>
      <c r="F10" s="9" t="s">
        <v>10</v>
      </c>
      <c r="G10" s="15"/>
      <c r="H10" s="9" t="s">
        <v>10</v>
      </c>
    </row>
    <row r="11" spans="1:8" s="9" customFormat="1" x14ac:dyDescent="0.25">
      <c r="A11" s="9" t="s">
        <v>10</v>
      </c>
      <c r="B11" s="9" t="s">
        <v>10</v>
      </c>
      <c r="C11" s="14"/>
      <c r="D11" s="14"/>
      <c r="E11" s="9" t="s">
        <v>10</v>
      </c>
      <c r="F11" s="9" t="s">
        <v>10</v>
      </c>
      <c r="G11" s="15"/>
      <c r="H11" s="9" t="s">
        <v>10</v>
      </c>
    </row>
    <row r="12" spans="1:8" s="9" customFormat="1" x14ac:dyDescent="0.25">
      <c r="A12" s="9" t="s">
        <v>10</v>
      </c>
      <c r="B12" s="9" t="s">
        <v>10</v>
      </c>
      <c r="C12" s="14"/>
      <c r="D12" s="14"/>
      <c r="E12" s="9" t="s">
        <v>10</v>
      </c>
      <c r="F12" s="9" t="s">
        <v>10</v>
      </c>
      <c r="G12" s="15"/>
      <c r="H12" s="9" t="s">
        <v>10</v>
      </c>
    </row>
    <row r="13" spans="1:8" s="9" customFormat="1" x14ac:dyDescent="0.25">
      <c r="A13" s="9" t="s">
        <v>10</v>
      </c>
      <c r="B13" s="9" t="s">
        <v>10</v>
      </c>
      <c r="C13" s="14"/>
      <c r="D13" s="14"/>
      <c r="E13" s="9" t="s">
        <v>10</v>
      </c>
      <c r="F13" s="9" t="s">
        <v>10</v>
      </c>
      <c r="G13" s="15"/>
      <c r="H13" s="9" t="s">
        <v>10</v>
      </c>
    </row>
    <row r="14" spans="1:8" s="9" customFormat="1" x14ac:dyDescent="0.25">
      <c r="A14" s="9" t="s">
        <v>10</v>
      </c>
      <c r="B14" s="9" t="s">
        <v>10</v>
      </c>
      <c r="C14" s="14"/>
      <c r="D14" s="14"/>
      <c r="E14" s="9" t="s">
        <v>10</v>
      </c>
      <c r="F14" s="9" t="s">
        <v>10</v>
      </c>
      <c r="G14" s="15"/>
      <c r="H14" s="9" t="s">
        <v>10</v>
      </c>
    </row>
    <row r="15" spans="1:8" s="9" customFormat="1" x14ac:dyDescent="0.25">
      <c r="A15" s="9" t="s">
        <v>10</v>
      </c>
      <c r="B15" s="9" t="s">
        <v>10</v>
      </c>
      <c r="C15" s="14"/>
      <c r="D15" s="14"/>
      <c r="E15" s="9" t="s">
        <v>10</v>
      </c>
      <c r="F15" s="9" t="s">
        <v>10</v>
      </c>
      <c r="G15" s="15"/>
      <c r="H15" s="9" t="s">
        <v>10</v>
      </c>
    </row>
    <row r="16" spans="1:8" s="9" customFormat="1" x14ac:dyDescent="0.25">
      <c r="A16" s="9" t="s">
        <v>10</v>
      </c>
      <c r="B16" s="9" t="s">
        <v>10</v>
      </c>
      <c r="C16" s="14"/>
      <c r="D16" s="14"/>
      <c r="E16" s="9" t="s">
        <v>10</v>
      </c>
      <c r="F16" s="9" t="s">
        <v>10</v>
      </c>
      <c r="G16" s="15"/>
      <c r="H16" s="9" t="s">
        <v>10</v>
      </c>
    </row>
    <row r="17" spans="1:8" s="9" customFormat="1" x14ac:dyDescent="0.25">
      <c r="A17" s="9" t="s">
        <v>10</v>
      </c>
      <c r="B17" s="9" t="s">
        <v>10</v>
      </c>
      <c r="C17" s="14"/>
      <c r="D17" s="14"/>
      <c r="E17" s="9" t="s">
        <v>10</v>
      </c>
      <c r="F17" s="9" t="s">
        <v>10</v>
      </c>
      <c r="G17" s="15"/>
      <c r="H17" s="9" t="s">
        <v>10</v>
      </c>
    </row>
    <row r="18" spans="1:8" s="9" customFormat="1" x14ac:dyDescent="0.25">
      <c r="A18" s="9" t="s">
        <v>10</v>
      </c>
      <c r="B18" s="9" t="s">
        <v>10</v>
      </c>
      <c r="C18" s="14"/>
      <c r="D18" s="14"/>
      <c r="E18" s="9" t="s">
        <v>10</v>
      </c>
      <c r="F18" s="9" t="s">
        <v>10</v>
      </c>
      <c r="G18" s="15"/>
      <c r="H18" s="9" t="s">
        <v>10</v>
      </c>
    </row>
    <row r="19" spans="1:8" s="9" customFormat="1" x14ac:dyDescent="0.25">
      <c r="A19" s="9" t="s">
        <v>10</v>
      </c>
      <c r="B19" s="9" t="s">
        <v>10</v>
      </c>
      <c r="C19" s="14"/>
      <c r="D19" s="14"/>
      <c r="E19" s="9" t="s">
        <v>10</v>
      </c>
      <c r="F19" s="9" t="s">
        <v>10</v>
      </c>
      <c r="G19" s="15"/>
      <c r="H19" s="9" t="s">
        <v>10</v>
      </c>
    </row>
    <row r="20" spans="1:8" s="9" customFormat="1" x14ac:dyDescent="0.25">
      <c r="A20" s="9" t="s">
        <v>10</v>
      </c>
      <c r="B20" s="9" t="s">
        <v>10</v>
      </c>
      <c r="C20" s="14"/>
      <c r="D20" s="14"/>
      <c r="E20" s="9" t="s">
        <v>10</v>
      </c>
      <c r="F20" s="9" t="s">
        <v>10</v>
      </c>
      <c r="G20" s="15"/>
      <c r="H20" s="9" t="s">
        <v>10</v>
      </c>
    </row>
    <row r="21" spans="1:8" s="9" customFormat="1" x14ac:dyDescent="0.25">
      <c r="A21" s="9" t="s">
        <v>10</v>
      </c>
      <c r="B21" s="9" t="s">
        <v>10</v>
      </c>
      <c r="C21" s="14"/>
      <c r="D21" s="14"/>
      <c r="E21" s="9" t="s">
        <v>10</v>
      </c>
      <c r="F21" s="9" t="s">
        <v>10</v>
      </c>
      <c r="G21" s="15"/>
      <c r="H21" s="9" t="s">
        <v>10</v>
      </c>
    </row>
    <row r="22" spans="1:8" s="9" customFormat="1" x14ac:dyDescent="0.25">
      <c r="A22" s="9" t="s">
        <v>10</v>
      </c>
      <c r="B22" s="9" t="s">
        <v>10</v>
      </c>
      <c r="C22" s="14"/>
      <c r="D22" s="14"/>
      <c r="E22" s="9" t="s">
        <v>10</v>
      </c>
      <c r="F22" s="9" t="s">
        <v>10</v>
      </c>
      <c r="G22" s="15"/>
      <c r="H22" s="9" t="s">
        <v>10</v>
      </c>
    </row>
    <row r="23" spans="1:8" s="9" customFormat="1" x14ac:dyDescent="0.25">
      <c r="A23" s="9" t="s">
        <v>10</v>
      </c>
      <c r="B23" s="9" t="s">
        <v>10</v>
      </c>
      <c r="C23" s="14"/>
      <c r="D23" s="14"/>
      <c r="E23" s="9" t="s">
        <v>10</v>
      </c>
      <c r="F23" s="9" t="s">
        <v>10</v>
      </c>
      <c r="G23" s="15"/>
      <c r="H23" s="9" t="s">
        <v>10</v>
      </c>
    </row>
    <row r="24" spans="1:8" s="9" customFormat="1" x14ac:dyDescent="0.25">
      <c r="A24" s="9" t="s">
        <v>10</v>
      </c>
      <c r="B24" s="9" t="s">
        <v>10</v>
      </c>
      <c r="C24" s="14"/>
      <c r="D24" s="14"/>
      <c r="E24" s="9" t="s">
        <v>10</v>
      </c>
      <c r="F24" s="9" t="s">
        <v>10</v>
      </c>
      <c r="G24" s="15"/>
      <c r="H24" s="9" t="s">
        <v>10</v>
      </c>
    </row>
    <row r="25" spans="1:8" s="9" customFormat="1" x14ac:dyDescent="0.25">
      <c r="A25" s="9" t="s">
        <v>10</v>
      </c>
      <c r="B25" s="9" t="s">
        <v>10</v>
      </c>
      <c r="C25" s="14"/>
      <c r="D25" s="14"/>
      <c r="E25" s="9" t="s">
        <v>10</v>
      </c>
      <c r="F25" s="9" t="s">
        <v>10</v>
      </c>
      <c r="G25" s="15"/>
      <c r="H25" s="9" t="s">
        <v>10</v>
      </c>
    </row>
    <row r="26" spans="1:8" s="9" customFormat="1" x14ac:dyDescent="0.25">
      <c r="A26" s="9" t="s">
        <v>10</v>
      </c>
      <c r="B26" s="9" t="s">
        <v>10</v>
      </c>
      <c r="C26" s="14"/>
      <c r="D26" s="14"/>
      <c r="E26" s="9" t="s">
        <v>10</v>
      </c>
      <c r="F26" s="9" t="s">
        <v>10</v>
      </c>
      <c r="G26" s="15"/>
      <c r="H26" s="9" t="s">
        <v>10</v>
      </c>
    </row>
    <row r="27" spans="1:8" s="9" customFormat="1" x14ac:dyDescent="0.25">
      <c r="A27" s="9" t="s">
        <v>10</v>
      </c>
      <c r="B27" s="9" t="s">
        <v>10</v>
      </c>
      <c r="C27" s="14"/>
      <c r="D27" s="14"/>
      <c r="E27" s="9" t="s">
        <v>10</v>
      </c>
      <c r="F27" s="9" t="s">
        <v>10</v>
      </c>
      <c r="G27" s="15"/>
      <c r="H27" s="9" t="s">
        <v>10</v>
      </c>
    </row>
    <row r="28" spans="1:8" s="9" customFormat="1" x14ac:dyDescent="0.25">
      <c r="A28" s="9" t="s">
        <v>10</v>
      </c>
      <c r="B28" s="9" t="s">
        <v>10</v>
      </c>
      <c r="C28" s="14"/>
      <c r="D28" s="14"/>
      <c r="E28" s="9" t="s">
        <v>10</v>
      </c>
      <c r="F28" s="9" t="s">
        <v>10</v>
      </c>
      <c r="G28" s="15"/>
      <c r="H28" s="9" t="s">
        <v>10</v>
      </c>
    </row>
    <row r="29" spans="1:8" s="9" customFormat="1" x14ac:dyDescent="0.25">
      <c r="A29" s="9" t="s">
        <v>10</v>
      </c>
      <c r="B29" s="9" t="s">
        <v>10</v>
      </c>
      <c r="C29" s="14"/>
      <c r="D29" s="14"/>
      <c r="E29" s="9" t="s">
        <v>10</v>
      </c>
      <c r="F29" s="9" t="s">
        <v>10</v>
      </c>
      <c r="G29" s="15"/>
      <c r="H29" s="9" t="s">
        <v>10</v>
      </c>
    </row>
    <row r="30" spans="1:8" s="9" customFormat="1" x14ac:dyDescent="0.25">
      <c r="A30" s="9" t="s">
        <v>10</v>
      </c>
      <c r="B30" s="9" t="s">
        <v>10</v>
      </c>
      <c r="C30" s="14"/>
      <c r="D30" s="14"/>
      <c r="E30" s="9" t="s">
        <v>10</v>
      </c>
      <c r="F30" s="9" t="s">
        <v>10</v>
      </c>
      <c r="G30" s="15"/>
      <c r="H30" s="9" t="s">
        <v>10</v>
      </c>
    </row>
    <row r="31" spans="1:8" s="9" customFormat="1" x14ac:dyDescent="0.25">
      <c r="A31" s="9" t="s">
        <v>10</v>
      </c>
      <c r="B31" s="9" t="s">
        <v>10</v>
      </c>
      <c r="C31" s="14"/>
      <c r="D31" s="14"/>
      <c r="E31" s="9" t="s">
        <v>10</v>
      </c>
      <c r="F31" s="9" t="s">
        <v>10</v>
      </c>
      <c r="G31" s="15"/>
      <c r="H31" s="9" t="s">
        <v>10</v>
      </c>
    </row>
    <row r="32" spans="1:8" s="9" customFormat="1" x14ac:dyDescent="0.25">
      <c r="A32" s="9" t="s">
        <v>10</v>
      </c>
      <c r="B32" s="9" t="s">
        <v>10</v>
      </c>
      <c r="C32" s="14"/>
      <c r="D32" s="14"/>
      <c r="E32" s="9" t="s">
        <v>10</v>
      </c>
      <c r="F32" s="9" t="s">
        <v>10</v>
      </c>
      <c r="G32" s="15"/>
      <c r="H32" s="9" t="s">
        <v>10</v>
      </c>
    </row>
    <row r="33" spans="1:8" s="9" customFormat="1" x14ac:dyDescent="0.25">
      <c r="A33" s="9" t="s">
        <v>10</v>
      </c>
      <c r="B33" s="9" t="s">
        <v>10</v>
      </c>
      <c r="C33" s="14"/>
      <c r="D33" s="14"/>
      <c r="E33" s="9" t="s">
        <v>10</v>
      </c>
      <c r="F33" s="9" t="s">
        <v>10</v>
      </c>
      <c r="G33" s="15"/>
      <c r="H33" s="9" t="s">
        <v>10</v>
      </c>
    </row>
    <row r="34" spans="1:8" s="9" customFormat="1" x14ac:dyDescent="0.25">
      <c r="A34" s="9" t="s">
        <v>10</v>
      </c>
      <c r="B34" s="9" t="s">
        <v>10</v>
      </c>
      <c r="C34" s="14"/>
      <c r="D34" s="14"/>
      <c r="E34" s="9" t="s">
        <v>10</v>
      </c>
      <c r="F34" s="9" t="s">
        <v>10</v>
      </c>
      <c r="G34" s="15"/>
      <c r="H34" s="9" t="s">
        <v>10</v>
      </c>
    </row>
    <row r="35" spans="1:8" s="9" customFormat="1" x14ac:dyDescent="0.25">
      <c r="A35" s="9" t="s">
        <v>10</v>
      </c>
      <c r="B35" s="9" t="s">
        <v>10</v>
      </c>
      <c r="C35" s="14"/>
      <c r="D35" s="14"/>
      <c r="E35" s="9" t="s">
        <v>10</v>
      </c>
      <c r="F35" s="9" t="s">
        <v>10</v>
      </c>
      <c r="G35" s="15"/>
      <c r="H35" s="9" t="s">
        <v>10</v>
      </c>
    </row>
    <row r="36" spans="1:8" s="9" customFormat="1" x14ac:dyDescent="0.25">
      <c r="A36" s="9" t="s">
        <v>10</v>
      </c>
      <c r="B36" s="9" t="s">
        <v>10</v>
      </c>
      <c r="C36" s="14"/>
      <c r="D36" s="14"/>
      <c r="E36" s="9" t="s">
        <v>10</v>
      </c>
      <c r="F36" s="9" t="s">
        <v>10</v>
      </c>
      <c r="G36" s="15"/>
      <c r="H36" s="9" t="s">
        <v>10</v>
      </c>
    </row>
    <row r="37" spans="1:8" s="9" customFormat="1" x14ac:dyDescent="0.25">
      <c r="A37" s="9" t="s">
        <v>10</v>
      </c>
      <c r="B37" s="9" t="s">
        <v>10</v>
      </c>
      <c r="C37" s="14"/>
      <c r="D37" s="14"/>
      <c r="E37" s="9" t="s">
        <v>10</v>
      </c>
      <c r="F37" s="9" t="s">
        <v>10</v>
      </c>
      <c r="G37" s="15"/>
      <c r="H37" s="9" t="s">
        <v>10</v>
      </c>
    </row>
  </sheetData>
  <autoFilter ref="A5:H37"/>
  <mergeCells count="4">
    <mergeCell ref="A1:H1"/>
    <mergeCell ref="A2:H2"/>
    <mergeCell ref="A3:H3"/>
    <mergeCell ref="A4:H4"/>
  </mergeCells>
  <conditionalFormatting sqref="A6:H37">
    <cfRule type="expression" dxfId="16" priority="1">
      <formula>AND(ISNUMBER($G6),$G6&lt;TODAY(),$H6&lt;&gt;"Closed")</formula>
    </cfRule>
  </conditionalFormatting>
  <conditionalFormatting sqref="H6:H37">
    <cfRule type="containsText" dxfId="17" priority="2">
      <formula>NOT(ISERROR(SEARCH("Closed",H6)))</formula>
    </cfRule>
    <cfRule type="containsText" dxfId="18" priority="3">
      <formula>NOT(ISERROR(SEARCH("In progress",H6)))</formula>
    </cfRule>
  </conditionalFormatting>
  <dataValidations count="3">
    <dataValidation type="list" allowBlank="1" showErrorMessage="1" errorTitle="Domain" error="Domain" sqref="B6:B37">
      <formula1>'Levels'!$B$14:$B$23</formula1>
    </dataValidation>
    <dataValidation type="list" allowBlank="1" showErrorMessage="1" errorTitle="Target" error="1 / 2 / 3 / 4 / 5" sqref="D6:D37">
      <formula1>"1,2,3,4,5"</formula1>
    </dataValidation>
    <dataValidation type="list" allowBlank="1" showErrorMessage="1" errorTitle="Status" error="Open / In progress / Closed" sqref="H6:H37">
      <formula1>"Open,In progress,Closed"</formula1>
    </dataValidation>
  </dataValidation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Levels</vt:lpstr>
      <vt:lpstr>Grid</vt:lpstr>
      <vt:lpstr>Entities</vt:lpstr>
      <vt:lpstr>Assessment</vt:lpstr>
      <vt:lpstr>Heatmap</vt:lpstr>
      <vt:lpstr>Trend</vt:lpstr>
      <vt:lpstr>Actions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Business continuity maturity grid</dc:title>
  <dc:subject>Five maturity levels in ten business continuity domains aligned with ISO 22301:2019 clauses 4 to 10, with entity assessment, group heatmap, trend and actions</dc:subject>
  <dc:description/>
  <cp:keywords/>
  <cp:category/>
  <cp:lastModifiedBy>ResiPlan</cp:lastModifiedBy>
  <dcterms:created xsi:type="dcterms:W3CDTF">2026-11-04T00:00:00Z</dcterms:created>
  <dcterms:modified xsi:type="dcterms:W3CDTF">2026-11-04T00:00:00Z</dcterms:modified>
</cp:coreProperties>
</file>